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0.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305" windowHeight="10605" activeTab="1"/>
  </bookViews>
  <sheets>
    <sheet name="作成方法" sheetId="1" r:id="rId1"/>
    <sheet name="入力シート" sheetId="2" r:id="rId2"/>
    <sheet name="提出書類一覧" sheetId="3" r:id="rId3"/>
    <sheet name="製造販売後調査申込書(書式1)" sheetId="4" r:id="rId4"/>
    <sheet name="変更申請書(書式2)" sheetId="5" r:id="rId5"/>
    <sheet name="終了報告書(書式3)（2020年3月31日までの契約）" sheetId="6" r:id="rId6"/>
    <sheet name="終了報告書(書式3)（2020年4月1日からの契約）" sheetId="7" r:id="rId7"/>
    <sheet name="年度払い調査費用明細書（2020年3月31日までの契約 ）" sheetId="8" r:id="rId8"/>
    <sheet name="年度払い調査費用明細書（2020年4月1日以降の契約）" sheetId="9" r:id="rId9"/>
    <sheet name="病院住所" sheetId="10" state="hidden" r:id="rId10"/>
    <sheet name="★請求書（事務局分 書式3）～2020.3.31" sheetId="11" r:id="rId11"/>
    <sheet name="★請求書（事務局分 書式3）（2020年4月1日からの契約）" sheetId="12" r:id="rId12"/>
    <sheet name="★請求書（事務局分 年度払い～2020.3.31契約分用)" sheetId="13" r:id="rId13"/>
    <sheet name="★請求書（事務局分 年度払い2020.4.1～以降契約）" sheetId="14" r:id="rId14"/>
    <sheet name="調査参考書式・申請について" sheetId="15" r:id="rId15"/>
  </sheets>
  <externalReferences>
    <externalReference r:id="rId18"/>
    <externalReference r:id="rId19"/>
  </externalReferences>
  <definedNames>
    <definedName name="_xlfn.IFERROR" hidden="1">#NAME?</definedName>
    <definedName name="_xlfn.IFS" hidden="1">#NAME?</definedName>
    <definedName name="_xlfn.SINGLE" hidden="1">#NAME?</definedName>
    <definedName name="_xlnm.Print_Area" localSheetId="11">'★請求書（事務局分 書式3）（2020年4月1日からの契約）'!$A$1:$J$38</definedName>
    <definedName name="_xlnm.Print_Area" localSheetId="10">'★請求書（事務局分 書式3）～2020.3.31'!$A$1:$J$38</definedName>
    <definedName name="_xlnm.Print_Area" localSheetId="12">'★請求書（事務局分 年度払い～2020.3.31契約分用)'!$A$1:$J$38</definedName>
    <definedName name="_xlnm.Print_Area" localSheetId="13">'★請求書（事務局分 年度払い2020.4.1～以降契約）'!$A$1:$J$38</definedName>
    <definedName name="_xlnm.Print_Area" localSheetId="5">'終了報告書(書式3)（2020年3月31日までの契約）'!$A$1:$AN$65</definedName>
    <definedName name="_xlnm.Print_Area" localSheetId="6">'終了報告書(書式3)（2020年4月1日からの契約）'!$A$1:$AN$71</definedName>
    <definedName name="_xlnm.Print_Area" localSheetId="3">'製造販売後調査申込書(書式1)'!$A$1:$AM$51</definedName>
    <definedName name="_xlnm.Print_Area" localSheetId="1">'入力シート'!$A$1:$J$35</definedName>
    <definedName name="_xlnm.Print_Area" localSheetId="7">'年度払い調査費用明細書（2020年3月31日までの契約 ）'!$A$1:$AN$64</definedName>
    <definedName name="_xlnm.Print_Area" localSheetId="8">'年度払い調査費用明細書（2020年4月1日以降の契約）'!$A$1:$AN$70</definedName>
    <definedName name="_xlnm.Print_Area" localSheetId="4">'変更申請書(書式2)'!$A$1:$AM$60</definedName>
    <definedName name="フェーズ">#REF!</definedName>
    <definedName name="期間単位">#REF!</definedName>
    <definedName name="診療科" localSheetId="5">#REF!</definedName>
    <definedName name="診療科" localSheetId="6">#REF!</definedName>
    <definedName name="診療科" localSheetId="3">'[1]入力リスト'!$G$3:$G$45</definedName>
    <definedName name="診療科" localSheetId="7">#REF!</definedName>
    <definedName name="診療科" localSheetId="8">#REF!</definedName>
    <definedName name="診療科" localSheetId="4">'[1]入力リスト'!$G$3:$G$45</definedName>
    <definedName name="診療科">#REF!</definedName>
    <definedName name="調査種別">#REF!</definedName>
    <definedName name="被験薬製造承認の状況">#REF!</definedName>
  </definedNames>
  <calcPr fullCalcOnLoad="1"/>
</workbook>
</file>

<file path=xl/comments11.xml><?xml version="1.0" encoding="utf-8"?>
<comments xmlns="http://schemas.openxmlformats.org/spreadsheetml/2006/main">
  <authors>
    <author>腰山</author>
  </authors>
  <commentList>
    <comment ref="I3" authorId="0">
      <text>
        <r>
          <rPr>
            <b/>
            <sz val="9"/>
            <rFont val="MS P ゴシック"/>
            <family val="3"/>
          </rPr>
          <t>腰山:</t>
        </r>
        <r>
          <rPr>
            <sz val="9"/>
            <rFont val="MS P ゴシック"/>
            <family val="3"/>
          </rPr>
          <t xml:space="preserve">
入力箇所</t>
        </r>
      </text>
    </comment>
    <comment ref="J21" authorId="0">
      <text>
        <r>
          <rPr>
            <b/>
            <sz val="9"/>
            <rFont val="MS P ゴシック"/>
            <family val="3"/>
          </rPr>
          <t>腰山:</t>
        </r>
        <r>
          <rPr>
            <sz val="9"/>
            <rFont val="MS P ゴシック"/>
            <family val="3"/>
          </rPr>
          <t xml:space="preserve">
入力箇所</t>
        </r>
      </text>
    </comment>
    <comment ref="A21" authorId="0">
      <text>
        <r>
          <rPr>
            <b/>
            <sz val="9"/>
            <rFont val="MS P ゴシック"/>
            <family val="3"/>
          </rPr>
          <t>腰山:</t>
        </r>
        <r>
          <rPr>
            <sz val="9"/>
            <rFont val="MS P ゴシック"/>
            <family val="3"/>
          </rPr>
          <t xml:space="preserve">
入力箇所</t>
        </r>
      </text>
    </comment>
  </commentList>
</comments>
</file>

<file path=xl/comments12.xml><?xml version="1.0" encoding="utf-8"?>
<comments xmlns="http://schemas.openxmlformats.org/spreadsheetml/2006/main">
  <authors>
    <author>腰山</author>
  </authors>
  <commentList>
    <comment ref="I3" authorId="0">
      <text>
        <r>
          <rPr>
            <b/>
            <sz val="9"/>
            <rFont val="MS P ゴシック"/>
            <family val="3"/>
          </rPr>
          <t>腰山:</t>
        </r>
        <r>
          <rPr>
            <sz val="9"/>
            <rFont val="MS P ゴシック"/>
            <family val="3"/>
          </rPr>
          <t xml:space="preserve">
入力箇所</t>
        </r>
      </text>
    </comment>
    <comment ref="A21" authorId="0">
      <text>
        <r>
          <rPr>
            <b/>
            <sz val="9"/>
            <rFont val="MS P ゴシック"/>
            <family val="3"/>
          </rPr>
          <t>腰山:</t>
        </r>
        <r>
          <rPr>
            <sz val="9"/>
            <rFont val="MS P ゴシック"/>
            <family val="3"/>
          </rPr>
          <t xml:space="preserve">
入力箇所</t>
        </r>
      </text>
    </comment>
    <comment ref="J21" authorId="0">
      <text>
        <r>
          <rPr>
            <b/>
            <sz val="9"/>
            <rFont val="MS P ゴシック"/>
            <family val="3"/>
          </rPr>
          <t>腰山:</t>
        </r>
        <r>
          <rPr>
            <sz val="9"/>
            <rFont val="MS P ゴシック"/>
            <family val="3"/>
          </rPr>
          <t xml:space="preserve">
入力箇所</t>
        </r>
      </text>
    </comment>
  </commentList>
</comments>
</file>

<file path=xl/comments13.xml><?xml version="1.0" encoding="utf-8"?>
<comments xmlns="http://schemas.openxmlformats.org/spreadsheetml/2006/main">
  <authors>
    <author>腰山</author>
  </authors>
  <commentList>
    <comment ref="I3" authorId="0">
      <text>
        <r>
          <rPr>
            <b/>
            <sz val="9"/>
            <rFont val="MS P ゴシック"/>
            <family val="3"/>
          </rPr>
          <t>腰山:</t>
        </r>
        <r>
          <rPr>
            <sz val="9"/>
            <rFont val="MS P ゴシック"/>
            <family val="3"/>
          </rPr>
          <t xml:space="preserve">
入力箇所</t>
        </r>
      </text>
    </comment>
    <comment ref="A21" authorId="0">
      <text>
        <r>
          <rPr>
            <b/>
            <sz val="9"/>
            <rFont val="MS P ゴシック"/>
            <family val="3"/>
          </rPr>
          <t>腰山:</t>
        </r>
        <r>
          <rPr>
            <sz val="9"/>
            <rFont val="MS P ゴシック"/>
            <family val="3"/>
          </rPr>
          <t xml:space="preserve">
入力箇所</t>
        </r>
      </text>
    </comment>
    <comment ref="J21" authorId="0">
      <text>
        <r>
          <rPr>
            <b/>
            <sz val="9"/>
            <rFont val="MS P ゴシック"/>
            <family val="3"/>
          </rPr>
          <t>腰山:</t>
        </r>
        <r>
          <rPr>
            <sz val="9"/>
            <rFont val="MS P ゴシック"/>
            <family val="3"/>
          </rPr>
          <t xml:space="preserve">
入力箇所</t>
        </r>
      </text>
    </comment>
  </commentList>
</comments>
</file>

<file path=xl/comments14.xml><?xml version="1.0" encoding="utf-8"?>
<comments xmlns="http://schemas.openxmlformats.org/spreadsheetml/2006/main">
  <authors>
    <author>腰山</author>
  </authors>
  <commentList>
    <comment ref="I3" authorId="0">
      <text>
        <r>
          <rPr>
            <b/>
            <sz val="9"/>
            <rFont val="MS P ゴシック"/>
            <family val="3"/>
          </rPr>
          <t>腰山:</t>
        </r>
        <r>
          <rPr>
            <sz val="9"/>
            <rFont val="MS P ゴシック"/>
            <family val="3"/>
          </rPr>
          <t xml:space="preserve">
入力箇所</t>
        </r>
      </text>
    </comment>
    <comment ref="A21" authorId="0">
      <text>
        <r>
          <rPr>
            <b/>
            <sz val="9"/>
            <rFont val="MS P ゴシック"/>
            <family val="3"/>
          </rPr>
          <t>腰山:</t>
        </r>
        <r>
          <rPr>
            <sz val="9"/>
            <rFont val="MS P ゴシック"/>
            <family val="3"/>
          </rPr>
          <t xml:space="preserve">
入力箇所</t>
        </r>
      </text>
    </comment>
    <comment ref="J21" authorId="0">
      <text>
        <r>
          <rPr>
            <b/>
            <sz val="9"/>
            <rFont val="MS P ゴシック"/>
            <family val="3"/>
          </rPr>
          <t>腰山:</t>
        </r>
        <r>
          <rPr>
            <sz val="9"/>
            <rFont val="MS P ゴシック"/>
            <family val="3"/>
          </rPr>
          <t xml:space="preserve">
入力箇所</t>
        </r>
      </text>
    </comment>
  </commentList>
</comments>
</file>

<file path=xl/sharedStrings.xml><?xml version="1.0" encoding="utf-8"?>
<sst xmlns="http://schemas.openxmlformats.org/spreadsheetml/2006/main" count="1013" uniqueCount="362">
  <si>
    <t>区分</t>
  </si>
  <si>
    <t>西暦</t>
  </si>
  <si>
    <t>代表者：</t>
  </si>
  <si>
    <t>記</t>
  </si>
  <si>
    <t>医薬品名</t>
  </si>
  <si>
    <t>例</t>
  </si>
  <si>
    <t>担当者氏名</t>
  </si>
  <si>
    <t>医薬品</t>
  </si>
  <si>
    <t>医療機器</t>
  </si>
  <si>
    <t>製造販売後調査情報</t>
  </si>
  <si>
    <t>依頼者情報</t>
  </si>
  <si>
    <t>項目</t>
  </si>
  <si>
    <t>入力欄</t>
  </si>
  <si>
    <t>備考</t>
  </si>
  <si>
    <t>-</t>
  </si>
  <si>
    <t>-</t>
  </si>
  <si>
    <t>①代表者情報</t>
  </si>
  <si>
    <t>依頼者社名</t>
  </si>
  <si>
    <t>調査種別</t>
  </si>
  <si>
    <t>リスト選択</t>
  </si>
  <si>
    <t>依頼者代表者役職</t>
  </si>
  <si>
    <t>依頼者代表者名</t>
  </si>
  <si>
    <t>郵便番号</t>
  </si>
  <si>
    <t>電話番号</t>
  </si>
  <si>
    <t>②担当者情報</t>
  </si>
  <si>
    <t>担当者部署名</t>
  </si>
  <si>
    <t>①と異なる場合</t>
  </si>
  <si>
    <t>診療科</t>
  </si>
  <si>
    <t>ＦＡＸ番号</t>
  </si>
  <si>
    <t>③ＣＲＯ代表者情報</t>
  </si>
  <si>
    <t>ＣＲＯ社名</t>
  </si>
  <si>
    <t>ＣＲＯ代表役職</t>
  </si>
  <si>
    <t>ＣＲＯ代表者名</t>
  </si>
  <si>
    <t>④ＣＲＯ担当者情報</t>
  </si>
  <si>
    <t>③と異なる場合</t>
  </si>
  <si>
    <t>契約書・請求書等書類
送付先宛先</t>
  </si>
  <si>
    <t>①依頼者（契約者）</t>
  </si>
  <si>
    <t>社名</t>
  </si>
  <si>
    <t>代表者役職</t>
  </si>
  <si>
    <t>代表者名</t>
  </si>
  <si>
    <t>ﾒｰﾙｱﾄﾞﾚｽ</t>
  </si>
  <si>
    <t>③ＣＲＯ</t>
  </si>
  <si>
    <t>日</t>
  </si>
  <si>
    <t>住所１
(市町村番地)</t>
  </si>
  <si>
    <t>住所2
(ビル名等)</t>
  </si>
  <si>
    <t>ﾒｰﾙｱﾄﾞﾚｽ</t>
  </si>
  <si>
    <t>印</t>
  </si>
  <si>
    <t>□</t>
  </si>
  <si>
    <t>電話番号</t>
  </si>
  <si>
    <t>実施診療科名</t>
  </si>
  <si>
    <t>-</t>
  </si>
  <si>
    <t>全例調査/-</t>
  </si>
  <si>
    <t>なければ「-」を入力</t>
  </si>
  <si>
    <t>-</t>
  </si>
  <si>
    <t>→入力シートへ</t>
  </si>
  <si>
    <t>＜基本情報の入力＞</t>
  </si>
  <si>
    <t>年</t>
  </si>
  <si>
    <t>月</t>
  </si>
  <si>
    <t>←必須入力</t>
  </si>
  <si>
    <t>←必要な場合のみ入力</t>
  </si>
  <si>
    <t>製造販売後調査の申請について</t>
  </si>
  <si>
    <t>製造販売後調査申込書</t>
  </si>
  <si>
    <t>ご依頼の調査にかかるデータ管理のため、入力シートに必要事項を入力してください。</t>
  </si>
  <si>
    <t>契約締結日</t>
  </si>
  <si>
    <t>再生医療等製品</t>
  </si>
  <si>
    <t>医薬品/医療機器/再生医療等製品</t>
  </si>
  <si>
    <t>依頼者</t>
  </si>
  <si>
    <t>名　 称：</t>
  </si>
  <si>
    <t>受諾者</t>
  </si>
  <si>
    <t>所　 属：</t>
  </si>
  <si>
    <t>下記の製造販売後調査の実施について申請致します。</t>
  </si>
  <si>
    <t>商品名（一般名）</t>
  </si>
  <si>
    <t>剤型・含量</t>
  </si>
  <si>
    <t>対象疾患もしくは対象患者</t>
  </si>
  <si>
    <t>一般使用成績調査</t>
  </si>
  <si>
    <t>特定使用成績調査</t>
  </si>
  <si>
    <t>使用成績比較調査</t>
  </si>
  <si>
    <t>例</t>
  </si>
  <si>
    <t>調査期間</t>
  </si>
  <si>
    <t>西暦</t>
  </si>
  <si>
    <t>年</t>
  </si>
  <si>
    <t>月</t>
  </si>
  <si>
    <t>日</t>
  </si>
  <si>
    <t>～</t>
  </si>
  <si>
    <t>目標症例数</t>
  </si>
  <si>
    <t>（レトロスペクティブ調査を含む場合）</t>
  </si>
  <si>
    <t>担当者連絡先</t>
  </si>
  <si>
    <t>氏名：</t>
  </si>
  <si>
    <t>所属：</t>
  </si>
  <si>
    <t>TEL：</t>
  </si>
  <si>
    <t>FAX：</t>
  </si>
  <si>
    <t>Email：</t>
  </si>
  <si>
    <t>添付資料一覧</t>
  </si>
  <si>
    <t>資料名</t>
  </si>
  <si>
    <t>作成年月日</t>
  </si>
  <si>
    <t>版表示</t>
  </si>
  <si>
    <t>添付文書</t>
  </si>
  <si>
    <t>調査票の見本</t>
  </si>
  <si>
    <t>その他</t>
  </si>
  <si>
    <t>対象疾患もしくは対象患者</t>
  </si>
  <si>
    <t>当院での剤型・含量</t>
  </si>
  <si>
    <t>目標症例数</t>
  </si>
  <si>
    <t>代表医師名</t>
  </si>
  <si>
    <t>調査について代表医師に説明の有無（調査内容及び同意書等の説明）</t>
  </si>
  <si>
    <t>調査方法</t>
  </si>
  <si>
    <r>
      <t xml:space="preserve">リスト選択
</t>
    </r>
    <r>
      <rPr>
        <sz val="8"/>
        <color indexed="10"/>
        <rFont val="Meiryo UI"/>
        <family val="3"/>
      </rPr>
      <t>※調査方法により契約書の種類が変わります。</t>
    </r>
  </si>
  <si>
    <t>調査票の種類</t>
  </si>
  <si>
    <t>希望IRB月</t>
  </si>
  <si>
    <t>月</t>
  </si>
  <si>
    <t>審査結果</t>
  </si>
  <si>
    <t>□承認</t>
  </si>
  <si>
    <t>□不承認</t>
  </si>
  <si>
    <t>＜書式1の確認＞</t>
  </si>
  <si>
    <t>→書式1・製造販売後調査申込書シートへ</t>
  </si>
  <si>
    <t>メール送付先</t>
  </si>
  <si>
    <t>ばんたね病院</t>
  </si>
  <si>
    <t>藤田医科大学病院</t>
  </si>
  <si>
    <t>七栗記念病院</t>
  </si>
  <si>
    <t>岡崎医療センター</t>
  </si>
  <si>
    <t>gcpjim@fujita-hu.ac.jp</t>
  </si>
  <si>
    <r>
      <t>□条件付き承認　　　</t>
    </r>
    <r>
      <rPr>
        <sz val="11"/>
        <color indexed="55"/>
        <rFont val="ＭＳ Ｐゴシック"/>
        <family val="3"/>
      </rPr>
      <t>事務局印</t>
    </r>
  </si>
  <si>
    <t>実施機関名</t>
  </si>
  <si>
    <t>病院長　殿</t>
  </si>
  <si>
    <t>新規/変更/終了</t>
  </si>
  <si>
    <t>製造販売後調査に関する変更申請書</t>
  </si>
  <si>
    <t>下記の製造販売後調査において、以下のとおり変更したく、申請いたします。</t>
  </si>
  <si>
    <t>その他</t>
  </si>
  <si>
    <t>（　　　　　　　　　　　　　　　　　　　　　　　　　　　　　　　　）</t>
  </si>
  <si>
    <t>変更文書等</t>
  </si>
  <si>
    <t>変更事項</t>
  </si>
  <si>
    <t>変更前</t>
  </si>
  <si>
    <t>変更理由</t>
  </si>
  <si>
    <t>変更後</t>
  </si>
  <si>
    <t>変更内容</t>
  </si>
  <si>
    <t>添付資料</t>
  </si>
  <si>
    <t>受付番号</t>
  </si>
  <si>
    <t>再生医療等製品</t>
  </si>
  <si>
    <t>製造販売後調査終了（中止・中断）報告書</t>
  </si>
  <si>
    <t>下記の製造販売後調査を以下のとおり</t>
  </si>
  <si>
    <t>終了</t>
  </si>
  <si>
    <t>中止</t>
  </si>
  <si>
    <t>中断</t>
  </si>
  <si>
    <t>しましたので報告いたします。</t>
  </si>
  <si>
    <t>記</t>
  </si>
  <si>
    <t>実　績</t>
  </si>
  <si>
    <t>目標症例例数：</t>
  </si>
  <si>
    <t>実施例数：</t>
  </si>
  <si>
    <t>冊）</t>
  </si>
  <si>
    <t>結果の概要等
（中止、中断した場合、その理由も記載）</t>
  </si>
  <si>
    <t>副作用(</t>
  </si>
  <si>
    <t>有</t>
  </si>
  <si>
    <t>・</t>
  </si>
  <si>
    <t>無)</t>
  </si>
  <si>
    <t>「有」の場合、その副作用名</t>
  </si>
  <si>
    <t>経費算定内訳</t>
  </si>
  <si>
    <t>費目</t>
  </si>
  <si>
    <t>金額</t>
  </si>
  <si>
    <t>算定内訳</t>
  </si>
  <si>
    <t>直接経費</t>
  </si>
  <si>
    <t>a.報告書作成等経費</t>
  </si>
  <si>
    <t>一般使用成績調査</t>
  </si>
  <si>
    <t>円×</t>
  </si>
  <si>
    <t>特定使用成績調査</t>
  </si>
  <si>
    <t>使用成績比較調査</t>
  </si>
  <si>
    <t>合　計</t>
  </si>
  <si>
    <t>担当者連絡先</t>
  </si>
  <si>
    <t>住所</t>
  </si>
  <si>
    <t>〒</t>
  </si>
  <si>
    <t>会社名</t>
  </si>
  <si>
    <t>担当者名</t>
  </si>
  <si>
    <t>連絡先</t>
  </si>
  <si>
    <t>備　考</t>
  </si>
  <si>
    <t>b.管理費</t>
  </si>
  <si>
    <t>a×10%</t>
  </si>
  <si>
    <t>小　計</t>
  </si>
  <si>
    <t>a + b</t>
  </si>
  <si>
    <t>間接経費</t>
  </si>
  <si>
    <t>直接経費×30%</t>
  </si>
  <si>
    <t>書式1を入力、確認後、実施医療機関へメール添付してください。</t>
  </si>
  <si>
    <t>製造販売後調査担当　宛て</t>
  </si>
  <si>
    <t>調査費用支払い方法</t>
  </si>
  <si>
    <r>
      <t>書式送付先　</t>
    </r>
    <r>
      <rPr>
        <sz val="18"/>
        <color indexed="62"/>
        <rFont val="Meiryo UI"/>
        <family val="3"/>
      </rPr>
      <t>※入力シート、書式を作成後、以下のアドレスにお送りください。</t>
    </r>
  </si>
  <si>
    <t>製造販売後調査　調査費用明細書</t>
  </si>
  <si>
    <t>支払対象期間</t>
  </si>
  <si>
    <t>調査診療科</t>
  </si>
  <si>
    <t>病　 院：</t>
  </si>
  <si>
    <t>回収調査票数</t>
  </si>
  <si>
    <t>（提出調査票数</t>
  </si>
  <si>
    <t>回収調査票内訳</t>
  </si>
  <si>
    <t>提出形式</t>
  </si>
  <si>
    <t>提出に際して</t>
  </si>
  <si>
    <t>□</t>
  </si>
  <si>
    <t>「区分」にチェックをいれる</t>
  </si>
  <si>
    <t>受諾者の所属（診療科名）・代表者（原則、教授・准教授）の誤記の確認</t>
  </si>
  <si>
    <t>記載内容が実施要項等と相違ないか</t>
  </si>
  <si>
    <t>【調査期間】
プロスペクティブ調査の場合⇒調査開始日は「契約締結日」にチェック
レトロスペクティブ調査の場合⇒調査開始年月日を記入</t>
  </si>
  <si>
    <t>【添付資料一覧】
作成年月日、版表示が資料と相違ないか。
レターがある場合、「その他」へレター名称、作成年月日の記載。</t>
  </si>
  <si>
    <t>書式をこの「書類作成用データ」から作成している</t>
  </si>
  <si>
    <t>調査実施要項</t>
  </si>
  <si>
    <t>【調査項目に患者識別コード、生年月日、患者イニシャルがある場合】
実施要項の修正もしくは、個人情報読み替えレターを作成</t>
  </si>
  <si>
    <t>【EDCの場合】
インターネットを介した調査票作成における個人情報の保護に関する誓約書、覚書を作成</t>
  </si>
  <si>
    <t>その他、通常と違う調査内容が含まれている
⇒（詳細：　　　　　　　　　　　　　　）</t>
  </si>
  <si>
    <t>添付文書</t>
  </si>
  <si>
    <t>最新版である</t>
  </si>
  <si>
    <t>登録票・調査票</t>
  </si>
  <si>
    <t>　　≪EDCの場合、提出≫</t>
  </si>
  <si>
    <t>インターネットを介した調査票作成における個人情報の保護に関する誓約書（捺印済）（代表医師用・担当医師用）</t>
  </si>
  <si>
    <t>代表医師用誓約書に記載されている担当医師全員分の誓約書（捺印済）があるか。</t>
  </si>
  <si>
    <t>年月日の記載が調査申込書の年月日と同一日もしくはそれ以前になっているか。</t>
  </si>
  <si>
    <t>説明文書・同意書</t>
  </si>
  <si>
    <t>何に対して同意をとるのかについての記載</t>
  </si>
  <si>
    <t>調査名の記載</t>
  </si>
  <si>
    <t>医療機関保管用、患者さん用の同意書</t>
  </si>
  <si>
    <t>同意日、説明日は時刻（24時間表記）の記載がある　
　　例）同意日○○年○月○日（○時○分）24時間表記</t>
  </si>
  <si>
    <t>患者さん氏名、説明者は自署になっている</t>
  </si>
  <si>
    <t>版数、作成日の記載がある</t>
  </si>
  <si>
    <t>説明文書・同意書についてのレター</t>
  </si>
  <si>
    <t>同意書がある場合提出</t>
  </si>
  <si>
    <t>GPSP上は同意不要であるが、同意を取得する目的について記載がある</t>
  </si>
  <si>
    <t>不同意、同意撤回について記載がある</t>
  </si>
  <si>
    <t>同意撤回時のデータの取り扱いについての記載がある</t>
  </si>
  <si>
    <t>個人情報読み替えレター</t>
  </si>
  <si>
    <t>調査票等に患者識別コード、生年月日、患者イニシャルを記載する欄がある場合。
且つ、調査票、実施要綱等修正不可の場合提出</t>
  </si>
  <si>
    <t>患者識別コード、生年月日、患者イニシャルの読み替えが必要な理由の記載がある</t>
  </si>
  <si>
    <t>個人情報の読み替えを代表医師、担当医師に説明する旨の記載がある</t>
  </si>
  <si>
    <t>その他レター</t>
  </si>
  <si>
    <t>必要に応じて提出</t>
  </si>
  <si>
    <t>変更内容、添付資料一覧の記載がある</t>
  </si>
  <si>
    <t>変更書類</t>
  </si>
  <si>
    <t>変更後の書類である</t>
  </si>
  <si>
    <t>提出調査票数と調査経費の金額に間違いがないか</t>
  </si>
  <si>
    <t>2020年3月31日までの契約の場合、管理経費・間接経費を計上していないか</t>
  </si>
  <si>
    <t>調査の期間は契約書の期間と相違ない</t>
  </si>
  <si>
    <t>副作用有の場合、副作用名の記載がある</t>
  </si>
  <si>
    <t>契約書、覚書（捺印済）</t>
  </si>
  <si>
    <t>契約書、覚書締結の都度提出
締結後（捺印後）PDFデータ化する</t>
  </si>
  <si>
    <t>会社名・代表者変更レター</t>
  </si>
  <si>
    <t>会社名、代表者が変更になった都度</t>
  </si>
  <si>
    <t>交代前、後の記載がある</t>
  </si>
  <si>
    <t>複数交代している場合、時系列で記載がある</t>
  </si>
  <si>
    <t>bt-yaku@fujita-hu.ac.jp</t>
  </si>
  <si>
    <t>【調査項目に患者識別コード、生年月日、患者イニシャルがある場合】
実施要項の修正もしくは、個人情報読み替えレターを作成　</t>
  </si>
  <si>
    <t>依頼者⇒共同IRB事務局</t>
  </si>
  <si>
    <t>依頼者⇒調査実施病院</t>
  </si>
  <si>
    <t>調査依頼者が必要な場合、提出</t>
  </si>
  <si>
    <r>
      <rPr>
        <b/>
        <sz val="18"/>
        <color indexed="56"/>
        <rFont val="ＭＳ Ｐゴシック"/>
        <family val="3"/>
      </rPr>
      <t>③終了報告</t>
    </r>
    <r>
      <rPr>
        <sz val="18"/>
        <color indexed="56"/>
        <rFont val="ＭＳ Ｐゴシック"/>
        <family val="3"/>
      </rPr>
      <t>　≪必須≫</t>
    </r>
    <r>
      <rPr>
        <sz val="18"/>
        <color indexed="56"/>
        <rFont val="ＭＳ Ｐゴシック"/>
        <family val="3"/>
      </rPr>
      <t>　</t>
    </r>
    <r>
      <rPr>
        <sz val="18"/>
        <color indexed="10"/>
        <rFont val="ＭＳ Ｐゴシック"/>
        <family val="3"/>
      </rPr>
      <t>提出日：発生の都度</t>
    </r>
  </si>
  <si>
    <r>
      <t>④適時　</t>
    </r>
    <r>
      <rPr>
        <b/>
        <sz val="18"/>
        <color indexed="10"/>
        <rFont val="ＭＳ Ｐゴシック"/>
        <family val="3"/>
      </rPr>
      <t>提出日：発生の都度</t>
    </r>
  </si>
  <si>
    <t>ばんたね病院、七栗記念病院、岡崎医療センターに送付する場合、</t>
  </si>
  <si>
    <t>CC.に共同IRB事務局(gcpjim@fujita-hu.ac.jp)を付けてください。</t>
  </si>
  <si>
    <t>備考（年度払いをしている場合は、内訳を記載）</t>
  </si>
  <si>
    <t>円</t>
  </si>
  <si>
    <t>円</t>
  </si>
  <si>
    <t>円</t>
  </si>
  <si>
    <t>【調査依頼者から調査実施病院のPMS窓口、共同IRB事務局への提出書類】</t>
  </si>
  <si>
    <t>紙（原本）</t>
  </si>
  <si>
    <t>紙（写）⇒郵送
PDF⇒メール</t>
  </si>
  <si>
    <t>紙（写）⇒郵送
PDF⇒メール</t>
  </si>
  <si>
    <t>書類作成用データで作成した調査申込書（書式1）に捺印（依頼者、受諾者）後、PDFデータ化する</t>
  </si>
  <si>
    <t>調査申込書の年月日は空欄にしておく（紙資料提出日に記載する）</t>
  </si>
  <si>
    <t>宛先（病院長）、依頼者、作成日、受付番号のヘッダーの記載がある</t>
  </si>
  <si>
    <t>製造販売後調査申込書（書式１）の添付資料一覧に記載がある</t>
  </si>
  <si>
    <t>製造販売後調査申込書（書式１）
（捺印済）</t>
  </si>
  <si>
    <t>書類名（書類を作成したらレ点チェックを入れてください）</t>
  </si>
  <si>
    <t>確認項目（確認したらレ点チェックを入れてください）</t>
  </si>
  <si>
    <t>EDCの場合提出。捺印（依頼者、受諾者）後、PDFデータ化する</t>
  </si>
  <si>
    <t>患者さんの表記が「患者さん」になっている（「患者様」の表記は不可）</t>
  </si>
  <si>
    <t>製造販売後調査に関する変更申請書（書式2）（捺印済）</t>
  </si>
  <si>
    <t>受諾者が調査申込時から変更していないか
　⇒変更の場合、代表医師の変更が必要
　（※変更内容に記載する）</t>
  </si>
  <si>
    <t>製造販売後調査終了（中止・中断）報告書（書式3）（捺印済）</t>
  </si>
  <si>
    <t>受諾者が調査申込時から変更していないか。
　⇒変更の場合、終了報告提出の前にIRBで変更申請が必要
　（変更申請が承認後、終了報告を提出）</t>
  </si>
  <si>
    <t>記載方法（例）がある</t>
  </si>
  <si>
    <t>書類作成用データで作成した変更申込書（書式2）を捺印（依頼者、受諾者）後、PDFデータ化する</t>
  </si>
  <si>
    <t>調査申込書の年月日は空欄にしておく（書類提出日に記載する）</t>
  </si>
  <si>
    <t>依頼者名が調査申込時から変更していないか
　⇒変更の場合、代表者（または社名）変更レターが必要
　（※審議資料ではないため、添付資料一覧には加えない）</t>
  </si>
  <si>
    <t>書類作成用データで作成した終了報告書（書式３）を捺印後PDFデータ化する</t>
  </si>
  <si>
    <t>依頼者が調査申込時から変更していないか
　⇒変更の場合、代表者（または社名）変更レターが必要
　（※審議資料ではないため、添付資料一覧には加えない）</t>
  </si>
  <si>
    <t>備考</t>
  </si>
  <si>
    <t>omcdi@fujita-hu.ac.jp</t>
  </si>
  <si>
    <t>右上部「区分」に医薬品、医療機器、再生医療等製品いずれかのチェックをいれる</t>
  </si>
  <si>
    <t>依頼者、受諾者の捺印済である（※IRB申請用書類提出時）</t>
  </si>
  <si>
    <t>宛先（代表医師）の記載</t>
  </si>
  <si>
    <t>依頼者、受諾者の捺印済である（※IRB申請用書類提出時）</t>
  </si>
  <si>
    <t>依頼者、受諾者の捺印済である（※報告書類提出時）</t>
  </si>
  <si>
    <t>消費税及び地方消費税</t>
  </si>
  <si>
    <t>（直接経費+間接経費）×10％</t>
  </si>
  <si>
    <t>報告書</t>
  </si>
  <si>
    <t>直接経費×10％</t>
  </si>
  <si>
    <t>新規の場合：採番後入力</t>
  </si>
  <si>
    <t>調査代表医師</t>
  </si>
  <si>
    <t>年月日入力
（yyyy/mm/dd）
契約書に定めた日</t>
  </si>
  <si>
    <t>調査(契約)期間［開始］</t>
  </si>
  <si>
    <t>調査(契約)期間［終了］</t>
  </si>
  <si>
    <t>同意取得の要否（「要」の場合は同意取得が必要な理由と、何について同意を取りたいと考えているのかについても記載する）</t>
  </si>
  <si>
    <t>実施が必須となる日常診療の範囲を越える調査（例：調査のために行う検査、患者アンケート、等）の有無
（「有」の場合は、その内容とそれをPMSで実施して差支えないと考える理由も記載する）</t>
  </si>
  <si>
    <t>その他の条件（医師のトレーニング、納入制限、等）の有無
（「有」の場合はその内容も記載する）</t>
  </si>
  <si>
    <r>
      <t xml:space="preserve">リスト選択
</t>
    </r>
    <r>
      <rPr>
        <sz val="8"/>
        <color indexed="10"/>
        <rFont val="Meiryo UI"/>
        <family val="3"/>
      </rPr>
      <t>※EDCの場合、『インターネットを介した調査票作成における個人情報の保護に関する誓約書（2種）』と『製造販売後調査実施に関する覚書』の作成が必要。</t>
    </r>
  </si>
  <si>
    <t>※「要」の場合は、説明文書・同意文書の依頼者案をword形式で提出する。
※「要」の場合は、同意取得が必要な理由を別途文書に起こして提出する。（任意様式、要捺印。捺印取得前に内容を確認させていただきます）。</t>
  </si>
  <si>
    <t>nanakuri@fujita-hu.ac.jp</t>
  </si>
  <si>
    <t>受付番号</t>
  </si>
  <si>
    <t>年月日入力
（yyyy/mm/dd）
契約書に定めた日
※「承認条件解除日まで」の記載は不可</t>
  </si>
  <si>
    <t>調査実施要綱</t>
  </si>
  <si>
    <t>実施要綱</t>
  </si>
  <si>
    <t>①新規申請　≪必須≫　提出締切：審議希望月のIRB開催日の3週間前金曜日（祝日の場合は前日）まで（郵送書類は消印有効）</t>
  </si>
  <si>
    <t>①新規申請　≪調査依頼者が申請を求める場合に提出≫　提出締切：審議希望月のIRB開催日の3週間前金曜日（祝日の場合は前日）まで（郵送書類は消印有効）</t>
  </si>
  <si>
    <t>②変更申請　≪必須≫　提出締切：審議希望月のIRB開催日の3週間前金曜日（祝日の場合は前日）まで（郵送書類は消印有効）</t>
  </si>
  <si>
    <t>商品名</t>
  </si>
  <si>
    <t>商品名</t>
  </si>
  <si>
    <t>商品名を記載</t>
  </si>
  <si>
    <t>請　求　書</t>
  </si>
  <si>
    <t>学校法人藤田学園</t>
  </si>
  <si>
    <t>製造販売後調査実施契約書に基づいて、下記のとおりご請求申し上げます。</t>
  </si>
  <si>
    <t>(登録番号 T4-1800-0500-7630)</t>
  </si>
  <si>
    <t>件名</t>
  </si>
  <si>
    <t>終了時請求</t>
  </si>
  <si>
    <t>支払期限</t>
  </si>
  <si>
    <t>請求書を受領した日の翌日から起算して30日</t>
  </si>
  <si>
    <t>振込先</t>
  </si>
  <si>
    <t>三井住友銀行名古屋駅前支店 普通預金 1081221
「学校法人藤田学園受託研究預金」</t>
  </si>
  <si>
    <t>合計</t>
  </si>
  <si>
    <t>受付番号</t>
  </si>
  <si>
    <t>診療科名</t>
  </si>
  <si>
    <t>代表医師</t>
  </si>
  <si>
    <t>日付</t>
  </si>
  <si>
    <t>品名・仕様等</t>
  </si>
  <si>
    <t>税率</t>
  </si>
  <si>
    <t>税抜金額</t>
  </si>
  <si>
    <t>報告書作成等経費</t>
  </si>
  <si>
    <t>小計</t>
  </si>
  <si>
    <t>税率別内訳</t>
  </si>
  <si>
    <t>税抜金額</t>
  </si>
  <si>
    <t>消費税額</t>
  </si>
  <si>
    <t>消費税</t>
  </si>
  <si>
    <t>10%対象</t>
  </si>
  <si>
    <t>軽減8%対象</t>
  </si>
  <si>
    <t>備考</t>
  </si>
  <si>
    <t>病院名</t>
  </si>
  <si>
    <t>郵便番号</t>
  </si>
  <si>
    <t>住所</t>
  </si>
  <si>
    <t>病院長</t>
  </si>
  <si>
    <t>藤田医科大学病院</t>
  </si>
  <si>
    <t>〒470-1192</t>
  </si>
  <si>
    <t>愛知県豊明市沓掛町田楽ケ窪1番地98</t>
  </si>
  <si>
    <t>病院長　白木　良一　印</t>
  </si>
  <si>
    <t>藤田医科大学ばんたね病院</t>
  </si>
  <si>
    <t>〒454-8509</t>
  </si>
  <si>
    <t>愛知県名古屋市中川区尾頭橋三丁目6番10号</t>
  </si>
  <si>
    <t>病院長　堀口　明彦　印</t>
  </si>
  <si>
    <t>藤田医科大学七栗記念病院</t>
  </si>
  <si>
    <t>〒514-1295</t>
  </si>
  <si>
    <t>三重県津市大鳥町424番地1</t>
  </si>
  <si>
    <t>藤田医科大学岡崎医療センター</t>
  </si>
  <si>
    <t>〒444-0827</t>
  </si>
  <si>
    <t>愛知県岡崎市針崎町字五反田1番地</t>
  </si>
  <si>
    <t>病院長　鈴木　克侍　印</t>
  </si>
  <si>
    <t>治験費用を振り込みされる際には、研究支援部 研究費管理課（kenkanri@fujita-hu.ac.jp）までご連絡願います。
また、ご不明な点は治験・臨床研究支援センター（Tel; 0562-93-2873 もしくはgcpjim@fujita-hu.ac.jp）までお尋ね下さい。</t>
  </si>
  <si>
    <t>発行日</t>
  </si>
  <si>
    <t>管理費</t>
  </si>
  <si>
    <t>間接経費</t>
  </si>
  <si>
    <t>年度毎請求</t>
  </si>
  <si>
    <t>報告書作成等経費（支払対象期間 ○○年○月～○○年○月）</t>
  </si>
  <si>
    <t>藤田医科大学ばんたね病院</t>
  </si>
  <si>
    <t>病院長　大高　洋平　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</si>
</sst>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yyyy/m/d;@"/>
    <numFmt numFmtId="179" formatCode="#,##0_ "/>
    <numFmt numFmtId="180" formatCode="yyyy&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 numFmtId="188" formatCode="0_);[Red]\(0\)"/>
    <numFmt numFmtId="189" formatCode="[$-F800]dddd\,\ mmmm\ dd\,\ yyyy"/>
    <numFmt numFmtId="190" formatCode="&quot;西暦　&quot;yyyy&quot;年&quot;m&quot;月&quot;d&quot;日&quot;"/>
    <numFmt numFmtId="191" formatCode="#,##0&quot; 円&quot;\ \(&quot;税&quot;&quot;込&quot;\)"/>
    <numFmt numFmtId="192" formatCode="[$]ggge&quot;年&quot;m&quot;月&quot;d&quot;日&quot;;@"/>
    <numFmt numFmtId="193" formatCode="[$]gge&quot;年&quot;m&quot;月&quot;d&quot;日&quot;;@"/>
  </numFmts>
  <fonts count="128">
    <font>
      <sz val="11"/>
      <color theme="1"/>
      <name val="Calibri"/>
      <family val="3"/>
    </font>
    <font>
      <sz val="11"/>
      <color indexed="8"/>
      <name val="ＭＳ Ｐゴシック"/>
      <family val="3"/>
    </font>
    <font>
      <sz val="6"/>
      <name val="ＭＳ Ｐゴシック"/>
      <family val="3"/>
    </font>
    <font>
      <sz val="8"/>
      <color indexed="10"/>
      <name val="Meiryo UI"/>
      <family val="3"/>
    </font>
    <font>
      <sz val="11"/>
      <color indexed="55"/>
      <name val="ＭＳ Ｐゴシック"/>
      <family val="3"/>
    </font>
    <font>
      <sz val="18"/>
      <color indexed="62"/>
      <name val="Meiryo UI"/>
      <family val="3"/>
    </font>
    <font>
      <b/>
      <sz val="18"/>
      <color indexed="56"/>
      <name val="ＭＳ Ｐゴシック"/>
      <family val="3"/>
    </font>
    <font>
      <sz val="18"/>
      <color indexed="56"/>
      <name val="ＭＳ Ｐゴシック"/>
      <family val="3"/>
    </font>
    <font>
      <sz val="18"/>
      <color indexed="10"/>
      <name val="ＭＳ Ｐゴシック"/>
      <family val="3"/>
    </font>
    <font>
      <b/>
      <sz val="18"/>
      <color indexed="10"/>
      <name val="ＭＳ Ｐゴシック"/>
      <family val="3"/>
    </font>
    <font>
      <sz val="6"/>
      <name val="游ゴシック"/>
      <family val="3"/>
    </font>
    <font>
      <sz val="11"/>
      <name val="游ゴシック"/>
      <family val="3"/>
    </font>
    <font>
      <sz val="9"/>
      <name val="MS P ゴシック"/>
      <family val="3"/>
    </font>
    <font>
      <b/>
      <sz val="9"/>
      <name val="MS P 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u val="single"/>
      <sz val="11"/>
      <color indexed="20"/>
      <name val="ＭＳ Ｐゴシック"/>
      <family val="3"/>
    </font>
    <font>
      <sz val="11"/>
      <color indexed="17"/>
      <name val="ＭＳ Ｐゴシック"/>
      <family val="3"/>
    </font>
    <font>
      <sz val="18"/>
      <color indexed="8"/>
      <name val="Meiryo UI"/>
      <family val="3"/>
    </font>
    <font>
      <sz val="12"/>
      <color indexed="8"/>
      <name val="Meiryo UI"/>
      <family val="3"/>
    </font>
    <font>
      <sz val="11"/>
      <color indexed="8"/>
      <name val="Meiryo UI"/>
      <family val="3"/>
    </font>
    <font>
      <sz val="8"/>
      <color indexed="8"/>
      <name val="Meiryo UI"/>
      <family val="3"/>
    </font>
    <font>
      <sz val="9"/>
      <color indexed="8"/>
      <name val="Meiryo UI"/>
      <family val="3"/>
    </font>
    <font>
      <b/>
      <sz val="11"/>
      <color indexed="12"/>
      <name val="Meiryo UI"/>
      <family val="3"/>
    </font>
    <font>
      <sz val="24"/>
      <color indexed="8"/>
      <name val="Meiryo UI"/>
      <family val="3"/>
    </font>
    <font>
      <i/>
      <sz val="20"/>
      <color indexed="8"/>
      <name val="Meiryo UI"/>
      <family val="3"/>
    </font>
    <font>
      <sz val="14"/>
      <color indexed="8"/>
      <name val="Meiryo UI"/>
      <family val="3"/>
    </font>
    <font>
      <sz val="22"/>
      <color indexed="8"/>
      <name val="Meiryo UI"/>
      <family val="3"/>
    </font>
    <font>
      <sz val="16"/>
      <color indexed="8"/>
      <name val="Meiryo UI"/>
      <family val="3"/>
    </font>
    <font>
      <sz val="12"/>
      <color indexed="9"/>
      <name val="Meiryo UI"/>
      <family val="3"/>
    </font>
    <font>
      <sz val="10"/>
      <color indexed="8"/>
      <name val="ＭＳ Ｐゴシック"/>
      <family val="3"/>
    </font>
    <font>
      <sz val="11"/>
      <color indexed="12"/>
      <name val="ＭＳ Ｐゴシック"/>
      <family val="3"/>
    </font>
    <font>
      <b/>
      <sz val="8"/>
      <color indexed="30"/>
      <name val="ＭＳ Ｐゴシック"/>
      <family val="3"/>
    </font>
    <font>
      <b/>
      <sz val="8"/>
      <color indexed="30"/>
      <name val="Meiryo UI"/>
      <family val="3"/>
    </font>
    <font>
      <sz val="10"/>
      <color indexed="8"/>
      <name val="ＭＳ ゴシック"/>
      <family val="3"/>
    </font>
    <font>
      <sz val="10.5"/>
      <color indexed="8"/>
      <name val="ＭＳ ゴシック"/>
      <family val="3"/>
    </font>
    <font>
      <sz val="9"/>
      <color indexed="8"/>
      <name val="ＭＳ Ｐゴシック"/>
      <family val="3"/>
    </font>
    <font>
      <sz val="8"/>
      <color indexed="8"/>
      <name val="游ゴシック"/>
      <family val="3"/>
    </font>
    <font>
      <sz val="10"/>
      <color indexed="8"/>
      <name val="游ゴシック"/>
      <family val="3"/>
    </font>
    <font>
      <sz val="11"/>
      <color indexed="8"/>
      <name val="游ゴシック"/>
      <family val="3"/>
    </font>
    <font>
      <sz val="8"/>
      <color indexed="8"/>
      <name val="ＭＳ Ｐゴシック"/>
      <family val="3"/>
    </font>
    <font>
      <sz val="10"/>
      <color indexed="8"/>
      <name val="Meiryo UI"/>
      <family val="3"/>
    </font>
    <font>
      <sz val="16"/>
      <color indexed="8"/>
      <name val="游ゴシック"/>
      <family val="3"/>
    </font>
    <font>
      <b/>
      <sz val="11"/>
      <color indexed="9"/>
      <name val="游ゴシック"/>
      <family val="3"/>
    </font>
    <font>
      <sz val="14"/>
      <color indexed="8"/>
      <name val="游ゴシック"/>
      <family val="3"/>
    </font>
    <font>
      <b/>
      <sz val="18"/>
      <color indexed="8"/>
      <name val="游ゴシック"/>
      <family val="3"/>
    </font>
    <font>
      <sz val="14"/>
      <color indexed="8"/>
      <name val="ＭＳ Ｐゴシック"/>
      <family val="3"/>
    </font>
    <font>
      <b/>
      <sz val="10"/>
      <color indexed="8"/>
      <name val="ＭＳ Ｐゴシック"/>
      <family val="3"/>
    </font>
    <font>
      <sz val="9"/>
      <color indexed="8"/>
      <name val="游ゴシック"/>
      <family val="3"/>
    </font>
    <font>
      <sz val="36"/>
      <color indexed="8"/>
      <name val="Meiryo UI"/>
      <family val="3"/>
    </font>
    <font>
      <sz val="9"/>
      <name val="Meiryo UI"/>
      <family val="3"/>
    </font>
    <font>
      <sz val="11"/>
      <color indexed="9"/>
      <name val="Calibri"/>
      <family val="2"/>
    </font>
    <font>
      <sz val="36"/>
      <color indexed="9"/>
      <name val="Calibri"/>
      <family val="2"/>
    </font>
    <font>
      <sz val="36"/>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u val="single"/>
      <sz val="11"/>
      <color theme="11"/>
      <name val="Calibri"/>
      <family val="3"/>
    </font>
    <font>
      <sz val="11"/>
      <color rgb="FF006100"/>
      <name val="Calibri"/>
      <family val="3"/>
    </font>
    <font>
      <sz val="18"/>
      <color theme="1"/>
      <name val="Meiryo UI"/>
      <family val="3"/>
    </font>
    <font>
      <sz val="12"/>
      <color theme="1"/>
      <name val="Meiryo UI"/>
      <family val="3"/>
    </font>
    <font>
      <sz val="11"/>
      <color theme="1"/>
      <name val="Meiryo UI"/>
      <family val="3"/>
    </font>
    <font>
      <sz val="8"/>
      <color theme="1"/>
      <name val="Meiryo UI"/>
      <family val="3"/>
    </font>
    <font>
      <sz val="8"/>
      <color rgb="FFFF0000"/>
      <name val="Meiryo UI"/>
      <family val="3"/>
    </font>
    <font>
      <sz val="9"/>
      <color theme="1"/>
      <name val="Meiryo UI"/>
      <family val="3"/>
    </font>
    <font>
      <b/>
      <sz val="11"/>
      <color rgb="FF0066FF"/>
      <name val="Meiryo UI"/>
      <family val="3"/>
    </font>
    <font>
      <sz val="24"/>
      <color theme="1"/>
      <name val="Meiryo UI"/>
      <family val="3"/>
    </font>
    <font>
      <i/>
      <sz val="20"/>
      <color theme="1"/>
      <name val="Meiryo UI"/>
      <family val="3"/>
    </font>
    <font>
      <sz val="14"/>
      <color theme="1"/>
      <name val="Meiryo UI"/>
      <family val="3"/>
    </font>
    <font>
      <sz val="22"/>
      <color theme="1"/>
      <name val="Meiryo UI"/>
      <family val="3"/>
    </font>
    <font>
      <sz val="16"/>
      <color theme="1"/>
      <name val="Meiryo UI"/>
      <family val="3"/>
    </font>
    <font>
      <sz val="12"/>
      <color theme="0"/>
      <name val="Meiryo UI"/>
      <family val="3"/>
    </font>
    <font>
      <sz val="10"/>
      <color theme="1"/>
      <name val="Calibri"/>
      <family val="3"/>
    </font>
    <font>
      <sz val="11"/>
      <color rgb="FF0000FF"/>
      <name val="Calibri"/>
      <family val="3"/>
    </font>
    <font>
      <sz val="11"/>
      <color rgb="FF0066FF"/>
      <name val="Calibri"/>
      <family val="3"/>
    </font>
    <font>
      <sz val="11"/>
      <color theme="0" tint="-0.24997000396251678"/>
      <name val="Calibri"/>
      <family val="3"/>
    </font>
    <font>
      <b/>
      <sz val="8"/>
      <color rgb="FF0070C0"/>
      <name val="Calibri"/>
      <family val="3"/>
    </font>
    <font>
      <b/>
      <sz val="8"/>
      <color rgb="FF0070C0"/>
      <name val="Meiryo UI"/>
      <family val="3"/>
    </font>
    <font>
      <sz val="10"/>
      <color theme="1"/>
      <name val="ＭＳ ゴシック"/>
      <family val="3"/>
    </font>
    <font>
      <sz val="10.5"/>
      <color theme="1"/>
      <name val="ＭＳ ゴシック"/>
      <family val="3"/>
    </font>
    <font>
      <sz val="9"/>
      <color theme="1"/>
      <name val="Calibri"/>
      <family val="3"/>
    </font>
    <font>
      <sz val="18"/>
      <color rgb="FFFF0000"/>
      <name val="Cambria"/>
      <family val="3"/>
    </font>
    <font>
      <sz val="8"/>
      <color theme="1"/>
      <name val="游ゴシック"/>
      <family val="3"/>
    </font>
    <font>
      <sz val="10"/>
      <color theme="1"/>
      <name val="游ゴシック"/>
      <family val="3"/>
    </font>
    <font>
      <sz val="11"/>
      <color theme="1"/>
      <name val="游ゴシック"/>
      <family val="3"/>
    </font>
    <font>
      <sz val="11"/>
      <color rgb="FF000000"/>
      <name val="游ゴシック"/>
      <family val="3"/>
    </font>
    <font>
      <sz val="18"/>
      <color theme="3"/>
      <name val="Cambria"/>
      <family val="3"/>
    </font>
    <font>
      <sz val="8"/>
      <color theme="1"/>
      <name val="Calibri"/>
      <family val="3"/>
    </font>
    <font>
      <sz val="10"/>
      <color theme="1"/>
      <name val="Meiryo UI"/>
      <family val="3"/>
    </font>
    <font>
      <sz val="16"/>
      <color rgb="FF000000"/>
      <name val="游ゴシック"/>
      <family val="3"/>
    </font>
    <font>
      <b/>
      <sz val="11"/>
      <color rgb="FFFFFFFF"/>
      <name val="游ゴシック"/>
      <family val="3"/>
    </font>
    <font>
      <sz val="14"/>
      <color rgb="FF000000"/>
      <name val="游ゴシック"/>
      <family val="3"/>
    </font>
    <font>
      <b/>
      <sz val="18"/>
      <color rgb="FF000000"/>
      <name val="游ゴシック"/>
      <family val="3"/>
    </font>
    <font>
      <sz val="18"/>
      <color theme="3"/>
      <name val="ＭＳ Ｐゴシック"/>
      <family val="3"/>
    </font>
    <font>
      <sz val="14"/>
      <color theme="1"/>
      <name val="Calibri"/>
      <family val="3"/>
    </font>
    <font>
      <b/>
      <sz val="10"/>
      <color theme="1"/>
      <name val="Calibri"/>
      <family val="3"/>
    </font>
    <font>
      <sz val="9"/>
      <color theme="1"/>
      <name val="游ゴシック"/>
      <family val="3"/>
    </font>
    <font>
      <sz val="10"/>
      <color rgb="FF000000"/>
      <name val="游ゴシック"/>
      <family val="3"/>
    </font>
    <font>
      <sz val="36"/>
      <color theme="1"/>
      <name val="Meiryo U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808080"/>
        <bgColor indexed="64"/>
      </patternFill>
    </fill>
    <fill>
      <patternFill patternType="solid">
        <fgColor theme="0" tint="-0.04997999966144562"/>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thin"/>
      <right/>
      <top style="thin"/>
      <bottom style="hair"/>
    </border>
    <border>
      <left style="hair"/>
      <right style="medium"/>
      <top style="thin"/>
      <bottom style="hair"/>
    </border>
    <border>
      <left style="thin"/>
      <right/>
      <top/>
      <bottom style="hair"/>
    </border>
    <border>
      <left style="medium"/>
      <right style="medium"/>
      <top/>
      <bottom style="hair"/>
    </border>
    <border>
      <left/>
      <right style="thin"/>
      <top style="thin"/>
      <bottom style="hair"/>
    </border>
    <border>
      <left style="hair"/>
      <right style="medium"/>
      <top/>
      <bottom style="hair"/>
    </border>
    <border>
      <left/>
      <right style="thin"/>
      <top/>
      <bottom style="hair"/>
    </border>
    <border>
      <left style="thin"/>
      <right/>
      <top style="hair"/>
      <bottom style="hair"/>
    </border>
    <border>
      <left style="medium"/>
      <right style="medium"/>
      <top style="hair"/>
      <bottom style="hair"/>
    </border>
    <border>
      <left style="medium"/>
      <right style="hair"/>
      <top/>
      <bottom style="hair"/>
    </border>
    <border>
      <left/>
      <right style="thin"/>
      <top style="hair"/>
      <bottom style="hair"/>
    </border>
    <border>
      <left style="medium"/>
      <right style="hair"/>
      <top style="hair"/>
      <bottom style="hair"/>
    </border>
    <border>
      <left style="hair"/>
      <right style="medium"/>
      <top style="hair"/>
      <bottom style="hair"/>
    </border>
    <border>
      <left style="thin"/>
      <right/>
      <top style="hair"/>
      <bottom/>
    </border>
    <border>
      <left style="medium"/>
      <right style="medium"/>
      <top style="hair"/>
      <bottom/>
    </border>
    <border>
      <left/>
      <right style="thin"/>
      <top style="hair"/>
      <bottom/>
    </border>
    <border>
      <left style="thin"/>
      <right/>
      <top style="hair"/>
      <bottom style="thin"/>
    </border>
    <border>
      <left style="medium"/>
      <right style="medium"/>
      <top style="hair"/>
      <bottom style="thin"/>
    </border>
    <border>
      <left/>
      <right style="thin"/>
      <top style="hair"/>
      <bottom style="thin"/>
    </border>
    <border>
      <left style="thin"/>
      <right style="thin"/>
      <top/>
      <bottom style="thin"/>
    </border>
    <border>
      <left style="thin"/>
      <right/>
      <top/>
      <bottom style="thin"/>
    </border>
    <border>
      <left style="medium"/>
      <right style="medium"/>
      <top/>
      <bottom style="medium"/>
    </border>
    <border>
      <left style="thin"/>
      <right style="thin"/>
      <top style="thin"/>
      <bottom style="thin"/>
    </border>
    <border>
      <left style="medium"/>
      <right style="medium"/>
      <top style="thin"/>
      <bottom style="hair"/>
    </border>
    <border>
      <left style="thin"/>
      <right/>
      <top style="thin"/>
      <bottom style="thin"/>
    </border>
    <border>
      <left style="hair"/>
      <right style="thin"/>
      <top style="thin"/>
      <bottom style="thin"/>
    </border>
    <border>
      <left/>
      <right/>
      <top/>
      <bottom style="thin"/>
    </border>
    <border>
      <left style="thin"/>
      <right/>
      <top/>
      <bottom/>
    </border>
    <border>
      <left style="medium"/>
      <right>
        <color indexed="63"/>
      </right>
      <top style="double"/>
      <bottom style="thin"/>
    </border>
    <border>
      <left>
        <color indexed="63"/>
      </left>
      <right>
        <color indexed="63"/>
      </right>
      <top style="thin"/>
      <bottom style="medium"/>
    </border>
    <border>
      <left style="medium"/>
      <right style="thin"/>
      <top style="hair"/>
      <bottom style="hair"/>
    </border>
    <border>
      <left/>
      <right/>
      <top style="thin"/>
      <bottom style="thin"/>
    </border>
    <border>
      <left/>
      <right style="thin"/>
      <top style="thin"/>
      <bottom style="thin"/>
    </border>
    <border>
      <left/>
      <right style="medium"/>
      <top/>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right style="medium"/>
      <top/>
      <bottom style="medium"/>
    </border>
    <border>
      <left/>
      <right style="medium"/>
      <top/>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right style="thin"/>
      <top/>
      <bottom style="thin"/>
    </border>
    <border>
      <left style="thin"/>
      <right/>
      <top style="thin"/>
      <bottom/>
    </border>
    <border>
      <left/>
      <right/>
      <top style="thin"/>
      <bottom/>
    </border>
    <border>
      <left/>
      <right style="medium"/>
      <top style="thin"/>
      <bottom/>
    </border>
    <border>
      <left style="medium"/>
      <right/>
      <top>
        <color indexed="63"/>
      </top>
      <bottom style="hair"/>
    </border>
    <border>
      <left style="medium"/>
      <right/>
      <top style="thin"/>
      <bottom style="hair"/>
    </border>
    <border>
      <left style="thin"/>
      <right>
        <color indexed="63"/>
      </right>
      <top style="medium"/>
      <bottom>
        <color indexed="63"/>
      </bottom>
    </border>
    <border>
      <left/>
      <right style="thin"/>
      <top/>
      <bottom/>
    </border>
    <border>
      <left/>
      <right>
        <color indexed="63"/>
      </right>
      <top style="thin"/>
      <bottom style="hair"/>
    </border>
    <border>
      <left>
        <color indexed="63"/>
      </left>
      <right>
        <color indexed="63"/>
      </right>
      <top style="hair"/>
      <bottom style="thin"/>
    </border>
    <border>
      <left>
        <color indexed="63"/>
      </left>
      <right style="medium"/>
      <top style="hair"/>
      <bottom>
        <color indexed="63"/>
      </bottom>
    </border>
    <border>
      <left style="medium"/>
      <right style="hair"/>
      <top style="hair"/>
      <bottom>
        <color indexed="63"/>
      </bottom>
    </border>
    <border>
      <left style="hair"/>
      <right style="medium"/>
      <top style="hair"/>
      <bottom>
        <color indexed="63"/>
      </bottom>
    </border>
    <border>
      <left style="medium"/>
      <right style="thin"/>
      <top style="hair"/>
      <bottom>
        <color indexed="63"/>
      </bottom>
    </border>
    <border>
      <left style="medium"/>
      <right style="hair"/>
      <top style="hair"/>
      <bottom style="thin"/>
    </border>
    <border>
      <left style="hair"/>
      <right style="medium"/>
      <top style="hair"/>
      <bottom style="thin"/>
    </border>
    <border>
      <left style="thin"/>
      <right style="thin"/>
      <top style="thin"/>
      <bottom>
        <color indexed="63"/>
      </bottom>
    </border>
    <border diagonalUp="1">
      <left style="thin"/>
      <right style="thin"/>
      <top style="thin"/>
      <bottom style="thin"/>
      <diagonal style="thin"/>
    </border>
    <border>
      <left>
        <color indexed="63"/>
      </left>
      <right>
        <color indexed="63"/>
      </right>
      <top style="medium"/>
      <bottom>
        <color indexed="63"/>
      </bottom>
    </border>
    <border>
      <left/>
      <right style="medium"/>
      <top style="medium"/>
      <bottom/>
    </border>
    <border>
      <left style="thin"/>
      <right/>
      <top/>
      <bottom style="medium"/>
    </border>
    <border>
      <left style="medium"/>
      <right>
        <color indexed="63"/>
      </right>
      <top style="thin"/>
      <bottom style="thin"/>
    </border>
    <border>
      <left/>
      <right style="medium"/>
      <top style="thin"/>
      <bottom style="thin"/>
    </border>
    <border>
      <left>
        <color indexed="63"/>
      </left>
      <right style="medium"/>
      <top style="thin"/>
      <bottom style="medium"/>
    </border>
    <border>
      <left style="thin"/>
      <right>
        <color indexed="63"/>
      </right>
      <top style="thin"/>
      <bottom style="medium"/>
    </border>
    <border>
      <left/>
      <right style="thin"/>
      <top style="thin"/>
      <bottom style="medium"/>
    </border>
    <border>
      <left style="thin"/>
      <right style="medium"/>
      <top style="hair"/>
      <bottom style="hair"/>
    </border>
    <border>
      <left style="thin"/>
      <right style="thin"/>
      <top/>
      <bottom/>
    </border>
    <border>
      <left style="thin"/>
      <right style="hair"/>
      <top style="thin"/>
      <bottom style="thin"/>
    </border>
    <border>
      <left style="hair"/>
      <right style="hair"/>
      <top style="thin"/>
      <bottom>
        <color indexed="63"/>
      </bottom>
    </border>
    <border>
      <left style="hair"/>
      <right/>
      <top style="thin"/>
      <bottom>
        <color indexed="63"/>
      </bottom>
    </border>
    <border>
      <left style="hair"/>
      <right style="thin"/>
      <top style="thin"/>
      <bottom>
        <color indexed="63"/>
      </bottom>
    </border>
    <border>
      <left style="hair"/>
      <right style="hair"/>
      <top style="thin"/>
      <bottom style="thin"/>
    </border>
    <border>
      <left style="medium"/>
      <right style="thin"/>
      <top style="medium"/>
      <bottom style="thin"/>
    </border>
    <border>
      <left style="thin"/>
      <right style="medium"/>
      <top style="medium"/>
      <bottom style="thin"/>
    </border>
    <border>
      <left/>
      <right style="thin"/>
      <top style="thin"/>
      <bottom/>
    </border>
    <border>
      <left style="medium"/>
      <right style="thin"/>
      <top style="thin"/>
      <bottom style="thin"/>
    </border>
    <border>
      <left style="thin"/>
      <right style="thin"/>
      <top style="medium"/>
      <bottom style="thin"/>
    </border>
    <border>
      <left style="thin"/>
      <right style="medium"/>
      <top style="thin"/>
      <bottom style="thin"/>
    </border>
    <border>
      <left style="medium"/>
      <right>
        <color indexed="63"/>
      </right>
      <top style="thin"/>
      <bottom>
        <color indexed="63"/>
      </bottom>
    </border>
    <border>
      <left>
        <color indexed="63"/>
      </left>
      <right style="thin"/>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medium"/>
      <bottom style="double"/>
    </border>
    <border>
      <left style="medium"/>
      <right>
        <color indexed="63"/>
      </right>
      <top style="thin"/>
      <bottom style="medium"/>
    </border>
    <border>
      <left>
        <color indexed="63"/>
      </left>
      <right style="medium"/>
      <top style="medium"/>
      <bottom style="double"/>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color indexed="63"/>
      </left>
      <right style="thin"/>
      <top style="medium"/>
      <bottom>
        <color indexed="63"/>
      </bottom>
    </border>
    <border>
      <left style="thin"/>
      <right style="medium"/>
      <top>
        <color indexed="63"/>
      </top>
      <bottom>
        <color indexed="63"/>
      </bottom>
    </border>
    <border>
      <left style="medium"/>
      <right>
        <color indexed="63"/>
      </right>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84" fillId="0" borderId="0">
      <alignment/>
      <protection/>
    </xf>
    <xf numFmtId="0" fontId="85" fillId="0" borderId="0" applyNumberFormat="0" applyFill="0" applyBorder="0" applyAlignment="0" applyProtection="0"/>
    <xf numFmtId="0" fontId="86" fillId="32" borderId="0" applyNumberFormat="0" applyBorder="0" applyAlignment="0" applyProtection="0"/>
  </cellStyleXfs>
  <cellXfs count="622">
    <xf numFmtId="0" fontId="0" fillId="0" borderId="0" xfId="0" applyFont="1" applyAlignment="1">
      <alignment vertical="center"/>
    </xf>
    <xf numFmtId="0" fontId="87" fillId="33" borderId="0" xfId="61" applyFont="1" applyFill="1" applyBorder="1" applyAlignment="1">
      <alignment horizontal="center" vertical="center"/>
      <protection/>
    </xf>
    <xf numFmtId="0" fontId="88" fillId="33" borderId="0" xfId="61" applyFont="1" applyFill="1" applyAlignment="1">
      <alignment vertical="center"/>
      <protection/>
    </xf>
    <xf numFmtId="0" fontId="88" fillId="33" borderId="0" xfId="61" applyFont="1" applyFill="1" applyBorder="1" applyAlignment="1">
      <alignment horizontal="center" vertical="center"/>
      <protection/>
    </xf>
    <xf numFmtId="0" fontId="88" fillId="33" borderId="10" xfId="0" applyFont="1" applyFill="1" applyBorder="1" applyAlignment="1">
      <alignment horizontal="center" vertical="center"/>
    </xf>
    <xf numFmtId="0" fontId="88" fillId="33" borderId="11" xfId="61" applyFont="1" applyFill="1" applyBorder="1" applyAlignment="1">
      <alignment horizontal="center" vertical="center"/>
      <protection/>
    </xf>
    <xf numFmtId="0" fontId="88" fillId="33" borderId="11" xfId="61" applyFont="1" applyFill="1" applyBorder="1" applyAlignment="1">
      <alignment horizontal="left" vertical="center"/>
      <protection/>
    </xf>
    <xf numFmtId="0" fontId="88" fillId="33" borderId="12" xfId="61" applyFont="1" applyFill="1" applyBorder="1" applyAlignment="1">
      <alignment horizontal="center" vertical="center"/>
      <protection/>
    </xf>
    <xf numFmtId="176" fontId="89" fillId="33" borderId="0" xfId="61" applyNumberFormat="1" applyFont="1" applyFill="1" applyBorder="1" applyAlignment="1">
      <alignment vertical="center" wrapText="1"/>
      <protection/>
    </xf>
    <xf numFmtId="0" fontId="88" fillId="33" borderId="13" xfId="0" applyFont="1" applyFill="1" applyBorder="1" applyAlignment="1">
      <alignment vertical="center"/>
    </xf>
    <xf numFmtId="0" fontId="88" fillId="4" borderId="14" xfId="0" applyFont="1" applyFill="1" applyBorder="1" applyAlignment="1" applyProtection="1">
      <alignment horizontal="left" vertical="center" wrapText="1"/>
      <protection locked="0"/>
    </xf>
    <xf numFmtId="0" fontId="90" fillId="33" borderId="15" xfId="0" applyFont="1" applyFill="1" applyBorder="1" applyAlignment="1">
      <alignment horizontal="center" vertical="center"/>
    </xf>
    <xf numFmtId="0" fontId="88" fillId="33" borderId="13" xfId="61" applyFont="1" applyFill="1" applyBorder="1" applyAlignment="1">
      <alignment horizontal="center" vertical="center"/>
      <protection/>
    </xf>
    <xf numFmtId="0" fontId="88" fillId="33" borderId="13" xfId="61" applyFont="1" applyFill="1" applyBorder="1" applyAlignment="1">
      <alignment vertical="center"/>
      <protection/>
    </xf>
    <xf numFmtId="0" fontId="88" fillId="33" borderId="16" xfId="61" applyFont="1" applyFill="1" applyBorder="1" applyAlignment="1">
      <alignment horizontal="center" vertical="center"/>
      <protection/>
    </xf>
    <xf numFmtId="176" fontId="91" fillId="33" borderId="17" xfId="61" applyNumberFormat="1" applyFont="1" applyFill="1" applyBorder="1" applyAlignment="1">
      <alignment vertical="center" wrapText="1"/>
      <protection/>
    </xf>
    <xf numFmtId="0" fontId="88" fillId="33" borderId="18" xfId="0" applyFont="1" applyFill="1" applyBorder="1" applyAlignment="1">
      <alignment vertical="center"/>
    </xf>
    <xf numFmtId="0" fontId="88" fillId="4" borderId="19" xfId="0" applyFont="1" applyFill="1" applyBorder="1" applyAlignment="1" applyProtection="1">
      <alignment horizontal="left" vertical="center" wrapText="1"/>
      <protection locked="0"/>
    </xf>
    <xf numFmtId="176" fontId="90" fillId="33" borderId="17" xfId="0" applyNumberFormat="1" applyFont="1" applyFill="1" applyBorder="1" applyAlignment="1">
      <alignment vertical="center" wrapText="1"/>
    </xf>
    <xf numFmtId="0" fontId="88" fillId="4" borderId="20" xfId="61" applyFont="1" applyFill="1" applyBorder="1" applyAlignment="1" applyProtection="1">
      <alignment horizontal="left" vertical="center" wrapText="1"/>
      <protection locked="0"/>
    </xf>
    <xf numFmtId="176" fontId="90" fillId="33" borderId="17" xfId="61" applyNumberFormat="1" applyFont="1" applyFill="1" applyBorder="1" applyAlignment="1">
      <alignment vertical="center" wrapText="1"/>
      <protection/>
    </xf>
    <xf numFmtId="176" fontId="90" fillId="33" borderId="21" xfId="0" applyNumberFormat="1" applyFont="1" applyFill="1" applyBorder="1" applyAlignment="1">
      <alignment vertical="center" wrapText="1"/>
    </xf>
    <xf numFmtId="177" fontId="88" fillId="4" borderId="19" xfId="0" applyNumberFormat="1" applyFont="1" applyFill="1" applyBorder="1" applyAlignment="1" applyProtection="1">
      <alignment horizontal="left" vertical="center" wrapText="1"/>
      <protection locked="0"/>
    </xf>
    <xf numFmtId="0" fontId="88" fillId="33" borderId="18" xfId="61" applyFont="1" applyFill="1" applyBorder="1" applyAlignment="1">
      <alignment horizontal="center" vertical="center"/>
      <protection/>
    </xf>
    <xf numFmtId="0" fontId="88" fillId="33" borderId="18" xfId="61" applyFont="1" applyFill="1" applyBorder="1" applyAlignment="1">
      <alignment vertical="center"/>
      <protection/>
    </xf>
    <xf numFmtId="0" fontId="88" fillId="4" borderId="22" xfId="61" applyFont="1" applyFill="1" applyBorder="1" applyAlignment="1" applyProtection="1" quotePrefix="1">
      <alignment horizontal="left" vertical="center" wrapText="1"/>
      <protection locked="0"/>
    </xf>
    <xf numFmtId="0" fontId="88" fillId="33" borderId="23" xfId="61" applyFont="1" applyFill="1" applyBorder="1" applyAlignment="1">
      <alignment horizontal="center" vertical="center"/>
      <protection/>
    </xf>
    <xf numFmtId="176" fontId="90" fillId="33" borderId="21" xfId="61" applyNumberFormat="1" applyFont="1" applyFill="1" applyBorder="1" applyAlignment="1">
      <alignment vertical="center" wrapText="1"/>
      <protection/>
    </xf>
    <xf numFmtId="0" fontId="88" fillId="33" borderId="18" xfId="0" applyFont="1" applyFill="1" applyBorder="1" applyAlignment="1">
      <alignment vertical="center" wrapText="1"/>
    </xf>
    <xf numFmtId="0" fontId="88" fillId="4" borderId="22" xfId="61" applyFont="1" applyFill="1" applyBorder="1" applyAlignment="1" applyProtection="1">
      <alignment horizontal="left" vertical="center" wrapText="1"/>
      <protection locked="0"/>
    </xf>
    <xf numFmtId="0" fontId="88" fillId="33" borderId="24" xfId="0" applyFont="1" applyFill="1" applyBorder="1" applyAlignment="1">
      <alignment vertical="center" wrapText="1"/>
    </xf>
    <xf numFmtId="0" fontId="88" fillId="4" borderId="25" xfId="0" applyFont="1" applyFill="1" applyBorder="1" applyAlignment="1" applyProtection="1">
      <alignment horizontal="left" vertical="center" wrapText="1"/>
      <protection locked="0"/>
    </xf>
    <xf numFmtId="176" fontId="90" fillId="33" borderId="26" xfId="0" applyNumberFormat="1" applyFont="1" applyFill="1" applyBorder="1" applyAlignment="1">
      <alignment vertical="center" wrapText="1"/>
    </xf>
    <xf numFmtId="0" fontId="88" fillId="33" borderId="27" xfId="0" applyFont="1" applyFill="1" applyBorder="1" applyAlignment="1">
      <alignment vertical="center"/>
    </xf>
    <xf numFmtId="49" fontId="88" fillId="4" borderId="28" xfId="0" applyNumberFormat="1" applyFont="1" applyFill="1" applyBorder="1" applyAlignment="1" applyProtection="1">
      <alignment horizontal="left" vertical="center" wrapText="1"/>
      <protection locked="0"/>
    </xf>
    <xf numFmtId="176" fontId="90" fillId="33" borderId="29" xfId="0" applyNumberFormat="1" applyFont="1" applyFill="1" applyBorder="1" applyAlignment="1">
      <alignment vertical="center" wrapText="1"/>
    </xf>
    <xf numFmtId="0" fontId="88" fillId="33" borderId="11" xfId="0" applyFont="1" applyFill="1" applyBorder="1" applyAlignment="1">
      <alignment vertical="center"/>
    </xf>
    <xf numFmtId="176" fontId="90" fillId="33" borderId="15" xfId="0" applyNumberFormat="1" applyFont="1" applyFill="1" applyBorder="1" applyAlignment="1">
      <alignment vertical="center" wrapText="1"/>
    </xf>
    <xf numFmtId="178" fontId="88" fillId="4" borderId="22" xfId="61" applyNumberFormat="1" applyFont="1" applyFill="1" applyBorder="1" applyAlignment="1" applyProtection="1">
      <alignment horizontal="left" vertical="center" wrapText="1"/>
      <protection locked="0"/>
    </xf>
    <xf numFmtId="49" fontId="88" fillId="4" borderId="19" xfId="0" applyNumberFormat="1" applyFont="1" applyFill="1" applyBorder="1" applyAlignment="1" applyProtection="1">
      <alignment horizontal="left" vertical="center" wrapText="1"/>
      <protection locked="0"/>
    </xf>
    <xf numFmtId="0" fontId="88" fillId="4" borderId="28" xfId="0" applyFont="1" applyFill="1" applyBorder="1" applyAlignment="1" applyProtection="1">
      <alignment horizontal="left" vertical="center" wrapText="1"/>
      <protection locked="0"/>
    </xf>
    <xf numFmtId="0" fontId="88" fillId="33" borderId="30" xfId="0" applyFont="1" applyFill="1" applyBorder="1" applyAlignment="1">
      <alignment vertical="center" textRotation="255"/>
    </xf>
    <xf numFmtId="0" fontId="89" fillId="33" borderId="31" xfId="0" applyFont="1" applyFill="1" applyBorder="1" applyAlignment="1">
      <alignment vertical="center" wrapText="1"/>
    </xf>
    <xf numFmtId="0" fontId="88" fillId="4" borderId="32" xfId="0" applyFont="1" applyFill="1" applyBorder="1" applyAlignment="1" applyProtection="1">
      <alignment horizontal="left" vertical="center" wrapText="1"/>
      <protection locked="0"/>
    </xf>
    <xf numFmtId="0" fontId="90" fillId="33" borderId="15" xfId="0" applyFont="1" applyFill="1" applyBorder="1" applyAlignment="1">
      <alignment horizontal="left" vertical="center" wrapText="1"/>
    </xf>
    <xf numFmtId="0" fontId="92" fillId="0" borderId="0" xfId="0" applyFont="1" applyAlignment="1">
      <alignment vertical="center"/>
    </xf>
    <xf numFmtId="0" fontId="92" fillId="0" borderId="0" xfId="0" applyFont="1" applyAlignment="1">
      <alignment vertical="center"/>
    </xf>
    <xf numFmtId="0" fontId="92" fillId="0" borderId="0" xfId="0" applyFont="1" applyAlignment="1">
      <alignment horizontal="left" vertical="center"/>
    </xf>
    <xf numFmtId="0" fontId="92" fillId="0" borderId="0" xfId="0" applyFont="1" applyAlignment="1">
      <alignment horizontal="justify" vertical="center" wrapText="1"/>
    </xf>
    <xf numFmtId="0" fontId="88" fillId="4" borderId="33" xfId="61" applyFont="1" applyFill="1" applyBorder="1" applyAlignment="1">
      <alignment vertical="center"/>
      <protection/>
    </xf>
    <xf numFmtId="0" fontId="76" fillId="33" borderId="0" xfId="48" applyFill="1" applyAlignment="1">
      <alignment vertical="center"/>
    </xf>
    <xf numFmtId="0" fontId="93" fillId="0" borderId="0" xfId="43" applyFont="1" applyAlignment="1">
      <alignment vertical="center"/>
    </xf>
    <xf numFmtId="0" fontId="88" fillId="12" borderId="33" xfId="61" applyFont="1" applyFill="1" applyBorder="1" applyAlignment="1">
      <alignment vertical="center"/>
      <protection/>
    </xf>
    <xf numFmtId="0" fontId="88" fillId="12" borderId="14" xfId="0" applyFont="1" applyFill="1" applyBorder="1" applyAlignment="1" applyProtection="1">
      <alignment horizontal="left" vertical="center" wrapText="1"/>
      <protection locked="0"/>
    </xf>
    <xf numFmtId="0" fontId="88" fillId="12" borderId="19" xfId="0" applyFont="1" applyFill="1" applyBorder="1" applyAlignment="1" applyProtection="1">
      <alignment horizontal="left" vertical="center" wrapText="1"/>
      <protection locked="0"/>
    </xf>
    <xf numFmtId="177" fontId="88" fillId="12" borderId="19" xfId="0" applyNumberFormat="1" applyFont="1" applyFill="1" applyBorder="1" applyAlignment="1" applyProtection="1">
      <alignment horizontal="left" vertical="center" wrapText="1"/>
      <protection locked="0"/>
    </xf>
    <xf numFmtId="0" fontId="88" fillId="12" borderId="25" xfId="0" applyFont="1" applyFill="1" applyBorder="1" applyAlignment="1" applyProtection="1">
      <alignment horizontal="left" vertical="center" wrapText="1"/>
      <protection locked="0"/>
    </xf>
    <xf numFmtId="49" fontId="88" fillId="12" borderId="28" xfId="0" applyNumberFormat="1" applyFont="1" applyFill="1" applyBorder="1" applyAlignment="1" applyProtection="1">
      <alignment horizontal="left" vertical="center" wrapText="1"/>
      <protection locked="0"/>
    </xf>
    <xf numFmtId="0" fontId="88" fillId="12" borderId="34" xfId="0" applyFont="1" applyFill="1" applyBorder="1" applyAlignment="1" applyProtection="1">
      <alignment horizontal="left" vertical="center" wrapText="1"/>
      <protection locked="0"/>
    </xf>
    <xf numFmtId="49" fontId="88" fillId="12" borderId="19" xfId="0" applyNumberFormat="1" applyFont="1" applyFill="1" applyBorder="1" applyAlignment="1" applyProtection="1">
      <alignment horizontal="left" vertical="center" wrapText="1"/>
      <protection locked="0"/>
    </xf>
    <xf numFmtId="0" fontId="88" fillId="12" borderId="28" xfId="0" applyFont="1" applyFill="1" applyBorder="1" applyAlignment="1" applyProtection="1">
      <alignment horizontal="left" vertical="center" wrapText="1"/>
      <protection locked="0"/>
    </xf>
    <xf numFmtId="0" fontId="0" fillId="0" borderId="0" xfId="0" applyFill="1" applyAlignment="1">
      <alignment vertical="center"/>
    </xf>
    <xf numFmtId="0" fontId="0" fillId="0" borderId="0" xfId="0" applyFill="1" applyAlignment="1">
      <alignment horizontal="center" vertical="center"/>
    </xf>
    <xf numFmtId="0" fontId="88" fillId="0" borderId="0" xfId="61" applyFont="1" applyAlignment="1">
      <alignment vertical="center"/>
      <protection/>
    </xf>
    <xf numFmtId="0" fontId="94" fillId="0" borderId="33" xfId="61" applyFont="1" applyBorder="1" applyAlignment="1">
      <alignment horizontal="center" vertical="center"/>
      <protection/>
    </xf>
    <xf numFmtId="0" fontId="88" fillId="0" borderId="0" xfId="61" applyFont="1" applyBorder="1" applyAlignment="1">
      <alignment horizontal="center" vertical="center"/>
      <protection/>
    </xf>
    <xf numFmtId="0" fontId="95" fillId="0" borderId="0" xfId="61" applyFont="1" applyAlignment="1">
      <alignment vertical="center"/>
      <protection/>
    </xf>
    <xf numFmtId="0" fontId="88" fillId="0" borderId="0" xfId="61" applyFont="1" applyBorder="1" applyAlignment="1">
      <alignment vertical="center"/>
      <protection/>
    </xf>
    <xf numFmtId="0" fontId="96" fillId="0" borderId="0" xfId="61" applyNumberFormat="1" applyFont="1" applyBorder="1" applyAlignment="1">
      <alignment horizontal="left" vertical="center" wrapText="1" indent="1" shrinkToFit="1"/>
      <protection/>
    </xf>
    <xf numFmtId="0" fontId="95" fillId="0" borderId="0" xfId="61" applyFont="1" applyBorder="1" applyAlignment="1">
      <alignment vertical="center"/>
      <protection/>
    </xf>
    <xf numFmtId="0" fontId="96" fillId="0" borderId="0" xfId="61" applyFont="1" applyBorder="1" applyAlignment="1">
      <alignment horizontal="center" vertical="center"/>
      <protection/>
    </xf>
    <xf numFmtId="0" fontId="97" fillId="0" borderId="33" xfId="61" applyFont="1" applyBorder="1" applyAlignment="1">
      <alignment horizontal="center" vertical="center" wrapText="1"/>
      <protection/>
    </xf>
    <xf numFmtId="0" fontId="96" fillId="0" borderId="35" xfId="61" applyFont="1" applyBorder="1" applyAlignment="1">
      <alignment horizontal="center" vertical="center"/>
      <protection/>
    </xf>
    <xf numFmtId="0" fontId="96" fillId="0" borderId="35" xfId="61" applyFont="1" applyBorder="1" applyAlignment="1">
      <alignment horizontal="center" vertical="center" wrapText="1"/>
      <protection/>
    </xf>
    <xf numFmtId="0" fontId="96" fillId="0" borderId="36" xfId="61" applyNumberFormat="1" applyFont="1" applyBorder="1" applyAlignment="1">
      <alignment horizontal="left" vertical="center" wrapText="1" indent="1" shrinkToFit="1"/>
      <protection/>
    </xf>
    <xf numFmtId="0" fontId="96" fillId="0" borderId="36" xfId="61" applyFont="1" applyBorder="1" applyAlignment="1">
      <alignment horizontal="left" vertical="center" indent="1" shrinkToFit="1"/>
      <protection/>
    </xf>
    <xf numFmtId="0" fontId="98" fillId="0" borderId="36" xfId="61" applyFont="1" applyBorder="1" applyAlignment="1">
      <alignment vertical="center"/>
      <protection/>
    </xf>
    <xf numFmtId="0" fontId="98" fillId="0" borderId="36" xfId="61" applyFont="1" applyBorder="1" applyAlignment="1">
      <alignment horizontal="left" vertical="center" indent="1"/>
      <protection/>
    </xf>
    <xf numFmtId="0" fontId="99" fillId="0" borderId="0" xfId="61" applyFont="1" applyAlignment="1">
      <alignment vertical="center"/>
      <protection/>
    </xf>
    <xf numFmtId="0" fontId="88" fillId="33" borderId="13" xfId="61" applyFont="1" applyFill="1" applyBorder="1" applyAlignment="1">
      <alignment vertical="center" wrapText="1"/>
      <protection/>
    </xf>
    <xf numFmtId="0" fontId="100" fillId="2" borderId="0" xfId="0" applyFont="1" applyFill="1" applyBorder="1" applyAlignment="1" applyProtection="1">
      <alignment vertical="center"/>
      <protection locked="0"/>
    </xf>
    <xf numFmtId="0" fontId="100" fillId="2" borderId="37" xfId="0" applyFont="1" applyFill="1" applyBorder="1" applyAlignment="1" applyProtection="1">
      <alignment vertical="center"/>
      <protection locked="0"/>
    </xf>
    <xf numFmtId="0" fontId="100" fillId="2" borderId="38" xfId="0" applyFont="1" applyFill="1" applyBorder="1" applyAlignment="1" applyProtection="1">
      <alignment vertical="center"/>
      <protection locked="0"/>
    </xf>
    <xf numFmtId="0" fontId="100" fillId="2" borderId="39" xfId="0" applyFont="1" applyFill="1" applyBorder="1" applyAlignment="1" applyProtection="1">
      <alignment vertical="center"/>
      <protection locked="0"/>
    </xf>
    <xf numFmtId="0" fontId="100" fillId="2" borderId="40" xfId="0" applyFont="1" applyFill="1" applyBorder="1" applyAlignment="1" applyProtection="1">
      <alignment vertical="center"/>
      <protection locked="0"/>
    </xf>
    <xf numFmtId="0" fontId="88" fillId="33" borderId="18" xfId="61" applyFont="1" applyFill="1" applyBorder="1" applyAlignment="1">
      <alignment vertical="center" wrapText="1"/>
      <protection/>
    </xf>
    <xf numFmtId="0" fontId="88" fillId="4" borderId="20" xfId="61" applyFont="1" applyFill="1" applyBorder="1" applyAlignment="1" applyProtection="1" quotePrefix="1">
      <alignment horizontal="left" vertical="center" wrapText="1"/>
      <protection locked="0"/>
    </xf>
    <xf numFmtId="0" fontId="88" fillId="33" borderId="41" xfId="61" applyFont="1" applyFill="1" applyBorder="1" applyAlignment="1">
      <alignment vertical="center" wrapText="1"/>
      <protection/>
    </xf>
    <xf numFmtId="0" fontId="88" fillId="33" borderId="41" xfId="61" applyFont="1" applyFill="1" applyBorder="1" applyAlignment="1">
      <alignment vertical="center"/>
      <protection/>
    </xf>
    <xf numFmtId="0" fontId="88" fillId="33" borderId="27" xfId="61" applyFont="1" applyFill="1" applyBorder="1" applyAlignment="1">
      <alignment horizontal="center" vertical="center"/>
      <protection/>
    </xf>
    <xf numFmtId="0" fontId="100" fillId="0" borderId="42" xfId="0" applyFont="1" applyFill="1" applyBorder="1" applyAlignment="1">
      <alignment vertical="center"/>
    </xf>
    <xf numFmtId="0" fontId="0" fillId="0" borderId="42" xfId="0" applyFill="1" applyBorder="1" applyAlignment="1">
      <alignment vertical="center"/>
    </xf>
    <xf numFmtId="0" fontId="100" fillId="0" borderId="42" xfId="0" applyFont="1" applyFill="1" applyBorder="1" applyAlignment="1">
      <alignment vertical="center"/>
    </xf>
    <xf numFmtId="0" fontId="0" fillId="0" borderId="43" xfId="0" applyFill="1" applyBorder="1" applyAlignment="1">
      <alignment vertical="center"/>
    </xf>
    <xf numFmtId="0" fontId="72" fillId="0" borderId="0" xfId="43" applyFill="1" applyAlignment="1">
      <alignment vertical="center"/>
    </xf>
    <xf numFmtId="0" fontId="101" fillId="0" borderId="0" xfId="43" applyFont="1" applyFill="1" applyAlignment="1">
      <alignment vertical="center"/>
    </xf>
    <xf numFmtId="0" fontId="102" fillId="0" borderId="0" xfId="43" applyFont="1" applyFill="1" applyAlignment="1">
      <alignment vertical="center"/>
    </xf>
    <xf numFmtId="0" fontId="100" fillId="0" borderId="0" xfId="0" applyFont="1" applyFill="1" applyAlignment="1">
      <alignment vertical="center"/>
    </xf>
    <xf numFmtId="0" fontId="100" fillId="0" borderId="37" xfId="0" applyFont="1" applyFill="1" applyBorder="1" applyAlignment="1" applyProtection="1">
      <alignment vertical="center"/>
      <protection locked="0"/>
    </xf>
    <xf numFmtId="0" fontId="100" fillId="0" borderId="44" xfId="0" applyFont="1" applyFill="1" applyBorder="1" applyAlignment="1" applyProtection="1">
      <alignment vertical="center"/>
      <protection locked="0"/>
    </xf>
    <xf numFmtId="0" fontId="0" fillId="0"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100" fillId="2" borderId="0" xfId="0" applyFont="1" applyFill="1" applyBorder="1" applyAlignment="1" applyProtection="1">
      <alignment vertical="center"/>
      <protection locked="0"/>
    </xf>
    <xf numFmtId="0" fontId="100" fillId="2" borderId="49" xfId="0" applyFont="1" applyFill="1" applyBorder="1" applyAlignment="1" applyProtection="1">
      <alignment vertical="center"/>
      <protection locked="0"/>
    </xf>
    <xf numFmtId="0" fontId="100" fillId="2" borderId="31" xfId="0" applyFont="1" applyFill="1" applyBorder="1" applyAlignment="1" applyProtection="1">
      <alignment vertical="center"/>
      <protection locked="0"/>
    </xf>
    <xf numFmtId="0" fontId="100" fillId="2" borderId="37" xfId="0" applyFont="1" applyFill="1" applyBorder="1" applyAlignment="1" applyProtection="1">
      <alignment vertical="center"/>
      <protection locked="0"/>
    </xf>
    <xf numFmtId="0" fontId="100" fillId="2" borderId="44" xfId="0" applyFont="1" applyFill="1" applyBorder="1" applyAlignment="1" applyProtection="1">
      <alignment vertical="center"/>
      <protection locked="0"/>
    </xf>
    <xf numFmtId="0" fontId="0" fillId="0" borderId="50" xfId="0" applyFill="1" applyBorder="1" applyAlignment="1">
      <alignment vertical="center"/>
    </xf>
    <xf numFmtId="0" fontId="0" fillId="0" borderId="0" xfId="0" applyFill="1" applyBorder="1" applyAlignment="1">
      <alignment vertical="center"/>
    </xf>
    <xf numFmtId="0" fontId="0" fillId="0" borderId="49" xfId="0" applyFill="1" applyBorder="1" applyAlignment="1">
      <alignment vertical="center"/>
    </xf>
    <xf numFmtId="0" fontId="0" fillId="0" borderId="51" xfId="0" applyFill="1" applyBorder="1" applyAlignment="1">
      <alignment vertical="center"/>
    </xf>
    <xf numFmtId="0" fontId="0" fillId="0" borderId="52" xfId="0" applyFill="1" applyBorder="1" applyAlignment="1">
      <alignment vertical="center"/>
    </xf>
    <xf numFmtId="0" fontId="103" fillId="0" borderId="0" xfId="0" applyFont="1" applyFill="1" applyBorder="1" applyAlignment="1">
      <alignment vertical="center"/>
    </xf>
    <xf numFmtId="0" fontId="103" fillId="0" borderId="49" xfId="0" applyFont="1" applyFill="1" applyBorder="1" applyAlignment="1">
      <alignment vertical="center"/>
    </xf>
    <xf numFmtId="0" fontId="90" fillId="33" borderId="41" xfId="61" applyFont="1" applyFill="1" applyBorder="1" applyAlignment="1">
      <alignment vertical="center" wrapText="1"/>
      <protection/>
    </xf>
    <xf numFmtId="0" fontId="104" fillId="0" borderId="0" xfId="43" applyFont="1" applyFill="1" applyAlignment="1">
      <alignment vertical="center"/>
    </xf>
    <xf numFmtId="0" fontId="105" fillId="0" borderId="0" xfId="43" applyFont="1" applyAlignment="1">
      <alignment vertical="center"/>
    </xf>
    <xf numFmtId="0" fontId="105" fillId="0" borderId="0" xfId="0" applyFont="1" applyAlignment="1">
      <alignment vertical="center"/>
    </xf>
    <xf numFmtId="0" fontId="100" fillId="34" borderId="35" xfId="0" applyFont="1" applyFill="1" applyBorder="1" applyAlignment="1">
      <alignment vertical="center"/>
    </xf>
    <xf numFmtId="0" fontId="100" fillId="34" borderId="42" xfId="0" applyFont="1" applyFill="1" applyBorder="1" applyAlignment="1">
      <alignment vertical="center"/>
    </xf>
    <xf numFmtId="0" fontId="100" fillId="34" borderId="31" xfId="0" applyFont="1" applyFill="1" applyBorder="1" applyAlignment="1">
      <alignment vertical="center"/>
    </xf>
    <xf numFmtId="0" fontId="100" fillId="34" borderId="37" xfId="0" applyFont="1" applyFill="1" applyBorder="1" applyAlignment="1">
      <alignment vertical="center"/>
    </xf>
    <xf numFmtId="0" fontId="88" fillId="4" borderId="19" xfId="0" applyNumberFormat="1" applyFont="1" applyFill="1" applyBorder="1" applyAlignment="1" applyProtection="1">
      <alignment horizontal="left" vertical="center" wrapText="1"/>
      <protection locked="0"/>
    </xf>
    <xf numFmtId="0" fontId="88" fillId="33" borderId="31" xfId="61" applyFont="1" applyFill="1" applyBorder="1" applyAlignment="1">
      <alignment vertical="center"/>
      <protection/>
    </xf>
    <xf numFmtId="0" fontId="88" fillId="33" borderId="31" xfId="61" applyFont="1" applyFill="1" applyBorder="1" applyAlignment="1">
      <alignment horizontal="center" vertical="center"/>
      <protection/>
    </xf>
    <xf numFmtId="0" fontId="88" fillId="33" borderId="53" xfId="61" applyFont="1" applyFill="1" applyBorder="1" applyAlignment="1">
      <alignment horizontal="center" vertical="center"/>
      <protection/>
    </xf>
    <xf numFmtId="0" fontId="88" fillId="33" borderId="35" xfId="0" applyFont="1" applyFill="1" applyBorder="1" applyAlignment="1">
      <alignment vertical="center"/>
    </xf>
    <xf numFmtId="0" fontId="88" fillId="33" borderId="35" xfId="0" applyFont="1" applyFill="1" applyBorder="1" applyAlignment="1">
      <alignment horizontal="center" vertical="center"/>
    </xf>
    <xf numFmtId="0" fontId="88" fillId="33" borderId="43" xfId="0" applyFont="1" applyFill="1" applyBorder="1" applyAlignment="1">
      <alignment horizontal="center" vertical="center"/>
    </xf>
    <xf numFmtId="0" fontId="90" fillId="33" borderId="43" xfId="0" applyFont="1" applyFill="1" applyBorder="1" applyAlignment="1">
      <alignment vertical="center"/>
    </xf>
    <xf numFmtId="0" fontId="100" fillId="0" borderId="54" xfId="0" applyFont="1" applyFill="1" applyBorder="1" applyAlignment="1">
      <alignment vertical="center"/>
    </xf>
    <xf numFmtId="0" fontId="100" fillId="0" borderId="55" xfId="0" applyFont="1" applyFill="1" applyBorder="1" applyAlignment="1">
      <alignment vertical="center"/>
    </xf>
    <xf numFmtId="0" fontId="100" fillId="0" borderId="55" xfId="0" applyFont="1" applyFill="1" applyBorder="1" applyAlignment="1">
      <alignment vertical="center"/>
    </xf>
    <xf numFmtId="0" fontId="100" fillId="0" borderId="55" xfId="0" applyFont="1" applyFill="1" applyBorder="1" applyAlignment="1" applyProtection="1">
      <alignment vertical="center"/>
      <protection locked="0"/>
    </xf>
    <xf numFmtId="0" fontId="106" fillId="0" borderId="55" xfId="0" applyFont="1" applyFill="1" applyBorder="1" applyAlignment="1" applyProtection="1">
      <alignment horizontal="center" vertical="center"/>
      <protection locked="0"/>
    </xf>
    <xf numFmtId="0" fontId="100" fillId="0" borderId="56" xfId="0" applyFont="1" applyFill="1" applyBorder="1" applyAlignment="1" applyProtection="1">
      <alignment vertical="center"/>
      <protection locked="0"/>
    </xf>
    <xf numFmtId="0" fontId="100" fillId="2" borderId="54" xfId="0" applyFont="1" applyFill="1" applyBorder="1" applyAlignment="1" applyProtection="1">
      <alignment vertical="center"/>
      <protection locked="0"/>
    </xf>
    <xf numFmtId="0" fontId="100" fillId="2" borderId="55" xfId="0" applyFont="1" applyFill="1" applyBorder="1" applyAlignment="1" applyProtection="1">
      <alignment vertical="center"/>
      <protection locked="0"/>
    </xf>
    <xf numFmtId="0" fontId="100" fillId="2" borderId="55" xfId="0" applyFont="1" applyFill="1" applyBorder="1" applyAlignment="1" applyProtection="1">
      <alignment vertical="center"/>
      <protection locked="0"/>
    </xf>
    <xf numFmtId="0" fontId="100" fillId="2" borderId="56" xfId="0" applyFont="1" applyFill="1" applyBorder="1" applyAlignment="1" applyProtection="1">
      <alignment vertical="center"/>
      <protection locked="0"/>
    </xf>
    <xf numFmtId="0" fontId="0" fillId="0" borderId="0" xfId="0" applyFill="1" applyAlignment="1">
      <alignment horizontal="center" vertical="center"/>
    </xf>
    <xf numFmtId="0" fontId="88" fillId="33" borderId="13" xfId="61" applyFont="1" applyFill="1" applyBorder="1" applyAlignment="1">
      <alignment horizontal="left" vertical="center"/>
      <protection/>
    </xf>
    <xf numFmtId="0" fontId="88" fillId="4" borderId="57" xfId="61" applyFont="1" applyFill="1" applyBorder="1" applyAlignment="1" applyProtection="1">
      <alignment horizontal="left" vertical="center"/>
      <protection locked="0"/>
    </xf>
    <xf numFmtId="0" fontId="90" fillId="33" borderId="17" xfId="0" applyFont="1" applyFill="1" applyBorder="1" applyAlignment="1">
      <alignment horizontal="left" vertical="center" wrapText="1"/>
    </xf>
    <xf numFmtId="0" fontId="0" fillId="0" borderId="0" xfId="0" applyFill="1" applyAlignment="1">
      <alignment vertical="center"/>
    </xf>
    <xf numFmtId="0" fontId="88" fillId="4" borderId="58" xfId="61" applyFont="1" applyFill="1" applyBorder="1" applyAlignment="1">
      <alignment horizontal="left" vertical="center"/>
      <protection/>
    </xf>
    <xf numFmtId="0" fontId="100" fillId="0" borderId="42"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100" fillId="0" borderId="0" xfId="0" applyFont="1" applyAlignment="1">
      <alignment vertical="center"/>
    </xf>
    <xf numFmtId="0" fontId="0" fillId="0" borderId="0" xfId="0" applyAlignment="1" applyProtection="1">
      <alignment horizontal="center" vertical="center"/>
      <protection locked="0"/>
    </xf>
    <xf numFmtId="0" fontId="100" fillId="2" borderId="0" xfId="0" applyFont="1" applyFill="1" applyAlignment="1" applyProtection="1">
      <alignment vertical="center"/>
      <protection locked="0"/>
    </xf>
    <xf numFmtId="0" fontId="107" fillId="0" borderId="0" xfId="0" applyFont="1" applyAlignment="1">
      <alignment vertical="center"/>
    </xf>
    <xf numFmtId="0" fontId="0" fillId="0" borderId="0" xfId="0" applyAlignment="1">
      <alignment horizontal="center" vertical="center"/>
    </xf>
    <xf numFmtId="0" fontId="100" fillId="0" borderId="0" xfId="0" applyFont="1" applyAlignment="1" applyProtection="1">
      <alignment vertical="center"/>
      <protection locked="0"/>
    </xf>
    <xf numFmtId="0" fontId="107" fillId="0" borderId="0" xfId="0" applyFont="1" applyAlignment="1" applyProtection="1">
      <alignment vertical="center"/>
      <protection locked="0"/>
    </xf>
    <xf numFmtId="0" fontId="107" fillId="0" borderId="0" xfId="0" applyFont="1" applyAlignment="1">
      <alignment horizontal="center" vertical="center"/>
    </xf>
    <xf numFmtId="0" fontId="100" fillId="0" borderId="37" xfId="0" applyFont="1" applyBorder="1" applyAlignment="1" applyProtection="1">
      <alignment vertical="center"/>
      <protection locked="0"/>
    </xf>
    <xf numFmtId="0" fontId="100" fillId="0" borderId="44" xfId="0" applyFont="1" applyBorder="1" applyAlignment="1" applyProtection="1">
      <alignment vertical="center"/>
      <protection locked="0"/>
    </xf>
    <xf numFmtId="0" fontId="100" fillId="0" borderId="55" xfId="0" applyFont="1" applyBorder="1" applyAlignment="1">
      <alignment vertical="center"/>
    </xf>
    <xf numFmtId="0" fontId="100" fillId="0" borderId="55" xfId="0" applyFont="1" applyBorder="1" applyAlignment="1" applyProtection="1">
      <alignment vertical="center"/>
      <protection locked="0"/>
    </xf>
    <xf numFmtId="0" fontId="106" fillId="0" borderId="55" xfId="0" applyFont="1" applyBorder="1" applyAlignment="1" applyProtection="1">
      <alignment horizontal="center" vertical="center"/>
      <protection locked="0"/>
    </xf>
    <xf numFmtId="0" fontId="100" fillId="0" borderId="56" xfId="0" applyFont="1" applyBorder="1" applyAlignment="1" applyProtection="1">
      <alignment vertical="center"/>
      <protection locked="0"/>
    </xf>
    <xf numFmtId="0" fontId="100" fillId="0" borderId="37" xfId="0" applyFont="1" applyBorder="1" applyAlignment="1">
      <alignment vertical="center"/>
    </xf>
    <xf numFmtId="0" fontId="100" fillId="0" borderId="54" xfId="0" applyFont="1" applyBorder="1" applyAlignment="1" applyProtection="1">
      <alignment vertical="center"/>
      <protection locked="0"/>
    </xf>
    <xf numFmtId="0" fontId="100" fillId="0" borderId="31" xfId="0" applyFont="1" applyBorder="1" applyAlignment="1" applyProtection="1">
      <alignment vertical="center"/>
      <protection locked="0"/>
    </xf>
    <xf numFmtId="0" fontId="100" fillId="0" borderId="55" xfId="0" applyFont="1" applyBorder="1" applyAlignment="1" applyProtection="1">
      <alignment horizontal="center" vertical="center"/>
      <protection locked="0"/>
    </xf>
    <xf numFmtId="0" fontId="100" fillId="0" borderId="0" xfId="0" applyFont="1" applyAlignment="1">
      <alignment horizontal="center" vertical="center"/>
    </xf>
    <xf numFmtId="0" fontId="100" fillId="0" borderId="0" xfId="0" applyFont="1" applyAlignment="1" applyProtection="1">
      <alignment horizontal="center" vertical="center"/>
      <protection locked="0"/>
    </xf>
    <xf numFmtId="0" fontId="100" fillId="0" borderId="49" xfId="0" applyFont="1" applyBorder="1" applyAlignment="1" applyProtection="1">
      <alignment vertical="center"/>
      <protection locked="0"/>
    </xf>
    <xf numFmtId="0" fontId="100" fillId="0" borderId="38" xfId="0" applyFont="1" applyBorder="1" applyAlignment="1" applyProtection="1">
      <alignment vertical="center"/>
      <protection locked="0"/>
    </xf>
    <xf numFmtId="0" fontId="106" fillId="0" borderId="0" xfId="0" applyFont="1" applyAlignment="1">
      <alignment vertical="center"/>
    </xf>
    <xf numFmtId="0" fontId="108" fillId="2" borderId="59" xfId="0" applyFont="1" applyFill="1" applyBorder="1" applyAlignment="1" applyProtection="1">
      <alignment horizontal="center" vertical="center"/>
      <protection locked="0"/>
    </xf>
    <xf numFmtId="0" fontId="0" fillId="0" borderId="0" xfId="0" applyAlignment="1">
      <alignment horizontal="center" vertical="center"/>
    </xf>
    <xf numFmtId="0" fontId="107" fillId="0" borderId="0" xfId="0" applyFont="1" applyAlignment="1">
      <alignment vertical="center"/>
    </xf>
    <xf numFmtId="0" fontId="107" fillId="0" borderId="0" xfId="0" applyFont="1" applyAlignment="1" applyProtection="1">
      <alignment vertical="center"/>
      <protection locked="0"/>
    </xf>
    <xf numFmtId="0" fontId="100" fillId="0" borderId="0" xfId="0" applyFont="1" applyAlignment="1">
      <alignment horizontal="center" vertical="center"/>
    </xf>
    <xf numFmtId="0" fontId="100" fillId="0" borderId="55" xfId="0" applyFont="1" applyBorder="1" applyAlignment="1" applyProtection="1">
      <alignment horizontal="center" vertical="center"/>
      <protection locked="0"/>
    </xf>
    <xf numFmtId="0" fontId="0" fillId="0" borderId="0" xfId="0" applyFill="1" applyAlignment="1">
      <alignment vertical="center"/>
    </xf>
    <xf numFmtId="0" fontId="100" fillId="0" borderId="50" xfId="0" applyFont="1" applyBorder="1" applyAlignment="1">
      <alignment vertical="center" textRotation="255"/>
    </xf>
    <xf numFmtId="0" fontId="100" fillId="0" borderId="60" xfId="0" applyFont="1" applyBorder="1" applyAlignment="1">
      <alignment vertical="center" textRotation="255"/>
    </xf>
    <xf numFmtId="0" fontId="88" fillId="33" borderId="61" xfId="61" applyFont="1" applyFill="1" applyBorder="1" applyAlignment="1">
      <alignment vertical="center"/>
      <protection/>
    </xf>
    <xf numFmtId="0" fontId="88" fillId="33" borderId="62" xfId="61" applyFont="1" applyFill="1" applyBorder="1" applyAlignment="1">
      <alignment vertical="center"/>
      <protection/>
    </xf>
    <xf numFmtId="0" fontId="100" fillId="0" borderId="0" xfId="0" applyFont="1" applyAlignment="1">
      <alignment horizontal="center" vertical="center"/>
    </xf>
    <xf numFmtId="0" fontId="88" fillId="33" borderId="24" xfId="61" applyFont="1" applyFill="1" applyBorder="1" applyAlignment="1">
      <alignment horizontal="center" vertical="center"/>
      <protection/>
    </xf>
    <xf numFmtId="0" fontId="88" fillId="33" borderId="63" xfId="61" applyFont="1" applyFill="1" applyBorder="1" applyAlignment="1">
      <alignment vertical="center"/>
      <protection/>
    </xf>
    <xf numFmtId="0" fontId="88" fillId="4" borderId="64" xfId="61" applyFont="1" applyFill="1" applyBorder="1" applyAlignment="1" applyProtection="1" quotePrefix="1">
      <alignment horizontal="left" vertical="center" wrapText="1"/>
      <protection locked="0"/>
    </xf>
    <xf numFmtId="0" fontId="88" fillId="33" borderId="65" xfId="61" applyFont="1" applyFill="1" applyBorder="1" applyAlignment="1">
      <alignment horizontal="center" vertical="center"/>
      <protection/>
    </xf>
    <xf numFmtId="0" fontId="88" fillId="33" borderId="66" xfId="61" applyFont="1" applyFill="1" applyBorder="1" applyAlignment="1">
      <alignment vertical="center"/>
      <protection/>
    </xf>
    <xf numFmtId="0" fontId="88" fillId="33" borderId="27" xfId="61" applyFont="1" applyFill="1" applyBorder="1" applyAlignment="1">
      <alignment vertical="center"/>
      <protection/>
    </xf>
    <xf numFmtId="176" fontId="90" fillId="33" borderId="29" xfId="61" applyNumberFormat="1" applyFont="1" applyFill="1" applyBorder="1" applyAlignment="1">
      <alignment vertical="center" wrapText="1"/>
      <protection/>
    </xf>
    <xf numFmtId="0" fontId="88" fillId="4" borderId="67" xfId="61" applyFont="1" applyFill="1" applyBorder="1" applyAlignment="1">
      <alignment vertical="center"/>
      <protection/>
    </xf>
    <xf numFmtId="0" fontId="88" fillId="33" borderId="68" xfId="61" applyFont="1" applyFill="1" applyBorder="1" applyAlignment="1">
      <alignment vertical="center"/>
      <protection/>
    </xf>
    <xf numFmtId="0" fontId="0" fillId="0" borderId="0" xfId="0" applyFont="1" applyAlignment="1">
      <alignment vertical="center"/>
    </xf>
    <xf numFmtId="0" fontId="109" fillId="0" borderId="0" xfId="39" applyFont="1" applyAlignment="1">
      <alignment vertical="center"/>
    </xf>
    <xf numFmtId="0" fontId="0" fillId="0" borderId="0" xfId="0" applyFont="1" applyAlignment="1">
      <alignment vertical="top"/>
    </xf>
    <xf numFmtId="0" fontId="0" fillId="0" borderId="0" xfId="0" applyFont="1" applyAlignment="1">
      <alignment horizontal="center" vertical="top"/>
    </xf>
    <xf numFmtId="0" fontId="69" fillId="0" borderId="0" xfId="39" applyAlignment="1">
      <alignment horizontal="center" vertical="center"/>
    </xf>
    <xf numFmtId="0" fontId="69" fillId="0" borderId="0" xfId="39" applyAlignment="1">
      <alignment vertical="center"/>
    </xf>
    <xf numFmtId="0" fontId="69" fillId="0" borderId="0" xfId="39" applyAlignment="1">
      <alignment vertical="top"/>
    </xf>
    <xf numFmtId="0" fontId="0" fillId="0" borderId="0" xfId="0" applyFont="1" applyAlignment="1">
      <alignment horizontal="center" vertical="center"/>
    </xf>
    <xf numFmtId="0" fontId="0" fillId="0" borderId="0" xfId="0" applyFont="1" applyAlignment="1">
      <alignment horizontal="left" vertical="top"/>
    </xf>
    <xf numFmtId="0" fontId="110" fillId="35" borderId="69" xfId="0" applyFont="1" applyFill="1" applyBorder="1" applyAlignment="1">
      <alignment horizontal="center" vertical="center"/>
    </xf>
    <xf numFmtId="0" fontId="111" fillId="0" borderId="33" xfId="0" applyFont="1" applyBorder="1" applyAlignment="1" applyProtection="1">
      <alignment horizontal="center" vertical="top"/>
      <protection locked="0"/>
    </xf>
    <xf numFmtId="0" fontId="112" fillId="0" borderId="43" xfId="0" applyFont="1" applyBorder="1" applyAlignment="1">
      <alignment vertical="top"/>
    </xf>
    <xf numFmtId="0" fontId="112" fillId="0" borderId="43" xfId="0" applyFont="1" applyBorder="1" applyAlignment="1">
      <alignment vertical="top" wrapText="1"/>
    </xf>
    <xf numFmtId="0" fontId="112" fillId="0" borderId="33" xfId="0" applyFont="1" applyBorder="1" applyAlignment="1">
      <alignment horizontal="center" vertical="top"/>
    </xf>
    <xf numFmtId="0" fontId="112" fillId="0" borderId="33" xfId="0" applyFont="1" applyBorder="1" applyAlignment="1">
      <alignment vertical="top"/>
    </xf>
    <xf numFmtId="0" fontId="112" fillId="0" borderId="33" xfId="0" applyFont="1" applyBorder="1" applyAlignment="1">
      <alignment horizontal="left" vertical="top"/>
    </xf>
    <xf numFmtId="0" fontId="112" fillId="0" borderId="33" xfId="0" applyFont="1" applyBorder="1" applyAlignment="1">
      <alignment vertical="top" wrapText="1"/>
    </xf>
    <xf numFmtId="0" fontId="112" fillId="0" borderId="33" xfId="0" applyFont="1" applyBorder="1" applyAlignment="1">
      <alignment horizontal="left" vertical="top" wrapText="1"/>
    </xf>
    <xf numFmtId="0" fontId="113" fillId="0" borderId="33" xfId="0" applyFont="1" applyBorder="1" applyAlignment="1">
      <alignment vertical="top"/>
    </xf>
    <xf numFmtId="0" fontId="112" fillId="0" borderId="33" xfId="0" applyFont="1" applyBorder="1" applyAlignment="1">
      <alignment vertical="center" wrapText="1"/>
    </xf>
    <xf numFmtId="0" fontId="114" fillId="0" borderId="0" xfId="39" applyFont="1" applyBorder="1" applyAlignment="1">
      <alignment horizontal="left" vertical="center"/>
    </xf>
    <xf numFmtId="0" fontId="69" fillId="0" borderId="0" xfId="39" applyBorder="1" applyAlignment="1">
      <alignment horizontal="left" vertical="center"/>
    </xf>
    <xf numFmtId="0" fontId="112" fillId="0" borderId="33" xfId="0" applyFont="1" applyBorder="1" applyAlignment="1">
      <alignment horizontal="center" vertical="top"/>
    </xf>
    <xf numFmtId="0" fontId="112" fillId="0" borderId="33" xfId="0" applyFont="1" applyBorder="1" applyAlignment="1">
      <alignment horizontal="center" vertical="top" wrapText="1"/>
    </xf>
    <xf numFmtId="0" fontId="112" fillId="0" borderId="70" xfId="0" applyFont="1" applyBorder="1" applyAlignment="1">
      <alignment horizontal="center" vertical="top"/>
    </xf>
    <xf numFmtId="188" fontId="0" fillId="0" borderId="0" xfId="49" applyNumberFormat="1" applyFont="1" applyBorder="1" applyAlignment="1">
      <alignment horizontal="right" vertical="center"/>
    </xf>
    <xf numFmtId="0" fontId="100" fillId="0" borderId="71" xfId="0" applyFont="1" applyBorder="1" applyAlignment="1">
      <alignment vertical="center"/>
    </xf>
    <xf numFmtId="0" fontId="100" fillId="0" borderId="72" xfId="0" applyFont="1" applyBorder="1" applyAlignment="1">
      <alignment vertical="center"/>
    </xf>
    <xf numFmtId="0" fontId="100" fillId="0" borderId="73" xfId="0" applyFont="1" applyBorder="1" applyAlignment="1">
      <alignment vertical="center"/>
    </xf>
    <xf numFmtId="0" fontId="100" fillId="0" borderId="47" xfId="0" applyFont="1" applyBorder="1" applyAlignment="1">
      <alignment vertical="center"/>
    </xf>
    <xf numFmtId="0" fontId="100" fillId="0" borderId="48" xfId="0" applyFont="1" applyBorder="1" applyAlignment="1">
      <alignment vertical="center"/>
    </xf>
    <xf numFmtId="0" fontId="115" fillId="0" borderId="59" xfId="0" applyFont="1" applyBorder="1" applyAlignment="1">
      <alignment vertical="center"/>
    </xf>
    <xf numFmtId="0" fontId="108" fillId="0" borderId="59" xfId="0" applyFont="1" applyBorder="1" applyAlignment="1">
      <alignment vertical="center"/>
    </xf>
    <xf numFmtId="0" fontId="108" fillId="0" borderId="71" xfId="0" applyFont="1" applyBorder="1" applyAlignment="1">
      <alignment vertical="center"/>
    </xf>
    <xf numFmtId="0" fontId="108" fillId="0" borderId="72" xfId="0" applyFont="1" applyBorder="1" applyAlignment="1">
      <alignment vertical="center"/>
    </xf>
    <xf numFmtId="0" fontId="108" fillId="0" borderId="73" xfId="0" applyFont="1" applyBorder="1" applyAlignment="1">
      <alignment vertical="center"/>
    </xf>
    <xf numFmtId="0" fontId="108" fillId="0" borderId="47" xfId="0" applyFont="1" applyBorder="1" applyAlignment="1">
      <alignment vertical="center"/>
    </xf>
    <xf numFmtId="0" fontId="108" fillId="0" borderId="48" xfId="0" applyFont="1" applyBorder="1" applyAlignment="1">
      <alignment vertical="center"/>
    </xf>
    <xf numFmtId="0" fontId="100" fillId="2" borderId="42" xfId="0" applyFont="1" applyFill="1" applyBorder="1" applyAlignment="1" applyProtection="1">
      <alignment vertical="center"/>
      <protection locked="0"/>
    </xf>
    <xf numFmtId="0" fontId="100" fillId="2" borderId="74" xfId="0" applyFont="1" applyFill="1" applyBorder="1" applyAlignment="1" applyProtection="1">
      <alignment vertical="center"/>
      <protection locked="0"/>
    </xf>
    <xf numFmtId="0" fontId="0" fillId="2" borderId="42" xfId="0" applyFill="1" applyBorder="1" applyAlignment="1">
      <alignment vertical="center"/>
    </xf>
    <xf numFmtId="0" fontId="0" fillId="2" borderId="75" xfId="0" applyFill="1" applyBorder="1" applyAlignment="1">
      <alignment vertical="center"/>
    </xf>
    <xf numFmtId="0" fontId="0" fillId="2" borderId="40" xfId="0" applyFill="1" applyBorder="1" applyAlignment="1">
      <alignment vertical="center"/>
    </xf>
    <xf numFmtId="0" fontId="0" fillId="2" borderId="76" xfId="0" applyFill="1" applyBorder="1" applyAlignment="1">
      <alignment vertical="center"/>
    </xf>
    <xf numFmtId="0" fontId="100" fillId="2" borderId="35" xfId="0" applyFont="1" applyFill="1" applyBorder="1" applyAlignment="1" applyProtection="1">
      <alignment vertical="center"/>
      <protection locked="0"/>
    </xf>
    <xf numFmtId="0" fontId="100" fillId="2" borderId="43" xfId="0" applyFont="1" applyFill="1" applyBorder="1" applyAlignment="1" applyProtection="1">
      <alignment vertical="center"/>
      <protection locked="0"/>
    </xf>
    <xf numFmtId="0" fontId="100" fillId="2" borderId="77" xfId="0" applyFont="1" applyFill="1" applyBorder="1" applyAlignment="1" applyProtection="1">
      <alignment vertical="center"/>
      <protection locked="0"/>
    </xf>
    <xf numFmtId="0" fontId="100" fillId="2" borderId="78" xfId="0" applyFont="1" applyFill="1" applyBorder="1" applyAlignment="1" applyProtection="1">
      <alignment vertical="center"/>
      <protection locked="0"/>
    </xf>
    <xf numFmtId="0" fontId="116" fillId="33" borderId="18" xfId="61" applyFont="1" applyFill="1" applyBorder="1" applyAlignment="1">
      <alignment vertical="center"/>
      <protection/>
    </xf>
    <xf numFmtId="0" fontId="100" fillId="2" borderId="38" xfId="0" applyFont="1" applyFill="1" applyBorder="1" applyAlignment="1" applyProtection="1">
      <alignment horizontal="left" vertical="center"/>
      <protection locked="0"/>
    </xf>
    <xf numFmtId="0" fontId="108" fillId="2" borderId="59" xfId="0" applyFont="1" applyFill="1" applyBorder="1" applyAlignment="1" applyProtection="1">
      <alignment horizontal="left" vertical="center"/>
      <protection locked="0"/>
    </xf>
    <xf numFmtId="176" fontId="91" fillId="33" borderId="21" xfId="61" applyNumberFormat="1" applyFont="1" applyFill="1" applyBorder="1" applyAlignment="1">
      <alignment vertical="center" wrapText="1"/>
      <protection/>
    </xf>
    <xf numFmtId="0" fontId="116" fillId="33" borderId="79" xfId="61" applyFont="1" applyFill="1" applyBorder="1" applyAlignment="1">
      <alignment vertical="center" wrapText="1"/>
      <protection/>
    </xf>
    <xf numFmtId="0" fontId="112" fillId="0" borderId="0" xfId="0" applyFont="1" applyAlignment="1">
      <alignment vertical="center"/>
    </xf>
    <xf numFmtId="0" fontId="117" fillId="0" borderId="0" xfId="0" applyFont="1" applyAlignment="1">
      <alignment vertical="center"/>
    </xf>
    <xf numFmtId="0" fontId="112" fillId="0" borderId="0" xfId="0" applyFont="1" applyAlignment="1">
      <alignment horizontal="right" vertical="center"/>
    </xf>
    <xf numFmtId="0" fontId="118" fillId="36" borderId="0" xfId="0" applyFont="1" applyFill="1" applyAlignment="1">
      <alignment horizontal="center" vertical="center"/>
    </xf>
    <xf numFmtId="0" fontId="113" fillId="0" borderId="0" xfId="0" applyFont="1" applyAlignment="1">
      <alignment vertical="center"/>
    </xf>
    <xf numFmtId="0" fontId="119" fillId="0" borderId="0" xfId="0" applyFont="1" applyAlignment="1">
      <alignment horizontal="left" vertical="center" indent="1"/>
    </xf>
    <xf numFmtId="0" fontId="113" fillId="0" borderId="0" xfId="0" applyFont="1" applyAlignment="1">
      <alignment horizontal="right" vertical="center"/>
    </xf>
    <xf numFmtId="0" fontId="118" fillId="0" borderId="0" xfId="0" applyFont="1" applyAlignment="1">
      <alignment horizontal="center" vertical="center"/>
    </xf>
    <xf numFmtId="191" fontId="117" fillId="0" borderId="0" xfId="0" applyNumberFormat="1" applyFont="1" applyAlignment="1">
      <alignment horizontal="center" vertical="center"/>
    </xf>
    <xf numFmtId="0" fontId="118" fillId="36" borderId="33" xfId="0" applyFont="1" applyFill="1" applyBorder="1" applyAlignment="1">
      <alignment horizontal="center" vertical="center"/>
    </xf>
    <xf numFmtId="0" fontId="118" fillId="36" borderId="33" xfId="0" applyFont="1" applyFill="1" applyBorder="1" applyAlignment="1">
      <alignment vertical="center"/>
    </xf>
    <xf numFmtId="56" fontId="112" fillId="0" borderId="33" xfId="0" applyNumberFormat="1" applyFont="1" applyBorder="1" applyAlignment="1">
      <alignment vertical="center"/>
    </xf>
    <xf numFmtId="9" fontId="112" fillId="0" borderId="33" xfId="0" applyNumberFormat="1" applyFont="1" applyBorder="1" applyAlignment="1">
      <alignment vertical="center"/>
    </xf>
    <xf numFmtId="38" fontId="112" fillId="0" borderId="33" xfId="49" applyFont="1" applyFill="1" applyBorder="1" applyAlignment="1">
      <alignment vertical="center"/>
    </xf>
    <xf numFmtId="0" fontId="112" fillId="0" borderId="33" xfId="0" applyFont="1" applyBorder="1" applyAlignment="1">
      <alignment vertical="center"/>
    </xf>
    <xf numFmtId="38" fontId="112" fillId="0" borderId="30" xfId="0" applyNumberFormat="1" applyFont="1" applyBorder="1" applyAlignment="1">
      <alignment vertical="center"/>
    </xf>
    <xf numFmtId="0" fontId="112" fillId="0" borderId="37" xfId="0" applyFont="1" applyBorder="1" applyAlignment="1">
      <alignment horizontal="center" vertical="center"/>
    </xf>
    <xf numFmtId="38" fontId="112" fillId="0" borderId="33" xfId="0" applyNumberFormat="1" applyFont="1" applyBorder="1" applyAlignment="1">
      <alignment vertical="center"/>
    </xf>
    <xf numFmtId="0" fontId="112" fillId="0" borderId="0" xfId="0" applyFont="1" applyAlignment="1">
      <alignment horizontal="right" vertical="center" indent="1"/>
    </xf>
    <xf numFmtId="38" fontId="112" fillId="0" borderId="0" xfId="49" applyFont="1" applyFill="1" applyBorder="1" applyAlignment="1">
      <alignment vertical="center"/>
    </xf>
    <xf numFmtId="0" fontId="112" fillId="0" borderId="0" xfId="0" applyFont="1" applyBorder="1" applyAlignment="1">
      <alignment horizontal="center" vertical="center"/>
    </xf>
    <xf numFmtId="0" fontId="120" fillId="0" borderId="0" xfId="0" applyFont="1" applyAlignment="1">
      <alignment horizontal="center" vertical="center"/>
    </xf>
    <xf numFmtId="56" fontId="112" fillId="0" borderId="33" xfId="0" applyNumberFormat="1" applyFont="1" applyFill="1" applyBorder="1" applyAlignment="1">
      <alignment vertical="center"/>
    </xf>
    <xf numFmtId="0" fontId="118" fillId="36" borderId="69" xfId="0" applyFont="1" applyFill="1" applyBorder="1" applyAlignment="1">
      <alignment horizontal="center" vertical="center"/>
    </xf>
    <xf numFmtId="0" fontId="118" fillId="36" borderId="80" xfId="0" applyFont="1" applyFill="1" applyBorder="1" applyAlignment="1">
      <alignment horizontal="center" vertical="center"/>
    </xf>
    <xf numFmtId="0" fontId="118" fillId="36" borderId="30" xfId="0" applyFont="1" applyFill="1" applyBorder="1" applyAlignment="1">
      <alignment horizontal="center" vertical="center"/>
    </xf>
    <xf numFmtId="0" fontId="92" fillId="37" borderId="33" xfId="0" applyFont="1" applyFill="1" applyBorder="1" applyAlignment="1">
      <alignment horizontal="left" vertical="center"/>
    </xf>
    <xf numFmtId="0" fontId="92" fillId="0" borderId="33" xfId="0" applyFont="1" applyBorder="1" applyAlignment="1">
      <alignment horizontal="left" vertical="center"/>
    </xf>
    <xf numFmtId="0" fontId="88" fillId="33" borderId="27" xfId="61" applyFont="1" applyFill="1" applyBorder="1" applyAlignment="1">
      <alignment horizontal="left" vertical="center" wrapText="1"/>
      <protection/>
    </xf>
    <xf numFmtId="0" fontId="88" fillId="33" borderId="29" xfId="61" applyFont="1" applyFill="1" applyBorder="1" applyAlignment="1">
      <alignment horizontal="left" vertical="center" wrapText="1"/>
      <protection/>
    </xf>
    <xf numFmtId="0" fontId="87" fillId="35" borderId="81" xfId="61" applyFont="1" applyFill="1" applyBorder="1" applyAlignment="1">
      <alignment horizontal="center" vertical="center"/>
      <protection/>
    </xf>
    <xf numFmtId="0" fontId="87" fillId="35" borderId="82" xfId="61" applyFont="1" applyFill="1" applyBorder="1" applyAlignment="1">
      <alignment horizontal="center" vertical="center"/>
      <protection/>
    </xf>
    <xf numFmtId="0" fontId="87" fillId="35" borderId="83" xfId="61" applyFont="1" applyFill="1" applyBorder="1" applyAlignment="1">
      <alignment horizontal="center" vertical="center"/>
      <protection/>
    </xf>
    <xf numFmtId="0" fontId="87" fillId="35" borderId="84" xfId="61" applyFont="1" applyFill="1" applyBorder="1" applyAlignment="1">
      <alignment horizontal="center" vertical="center"/>
      <protection/>
    </xf>
    <xf numFmtId="0" fontId="88" fillId="33" borderId="11" xfId="61" applyFont="1" applyFill="1" applyBorder="1" applyAlignment="1" applyProtection="1">
      <alignment horizontal="center" vertical="center" wrapText="1"/>
      <protection locked="0"/>
    </xf>
    <xf numFmtId="0" fontId="88" fillId="33" borderId="15" xfId="61" applyFont="1" applyFill="1" applyBorder="1" applyAlignment="1" applyProtection="1">
      <alignment horizontal="center" vertical="center" wrapText="1"/>
      <protection locked="0"/>
    </xf>
    <xf numFmtId="0" fontId="88" fillId="33" borderId="27" xfId="61" applyFont="1" applyFill="1" applyBorder="1" applyAlignment="1" applyProtection="1">
      <alignment horizontal="center" vertical="center" wrapText="1"/>
      <protection locked="0"/>
    </xf>
    <xf numFmtId="0" fontId="88" fillId="33" borderId="29" xfId="61" applyFont="1" applyFill="1" applyBorder="1" applyAlignment="1" applyProtection="1">
      <alignment horizontal="center" vertical="center" wrapText="1"/>
      <protection locked="0"/>
    </xf>
    <xf numFmtId="0" fontId="88" fillId="33" borderId="69" xfId="0" applyFont="1" applyFill="1" applyBorder="1" applyAlignment="1">
      <alignment horizontal="center" vertical="center" textRotation="255"/>
    </xf>
    <xf numFmtId="0" fontId="88" fillId="33" borderId="80" xfId="0" applyFont="1" applyFill="1" applyBorder="1" applyAlignment="1">
      <alignment horizontal="center" vertical="center" textRotation="255"/>
    </xf>
    <xf numFmtId="0" fontId="88" fillId="33" borderId="30" xfId="0" applyFont="1" applyFill="1" applyBorder="1" applyAlignment="1">
      <alignment horizontal="center" vertical="center" textRotation="255"/>
    </xf>
    <xf numFmtId="0" fontId="87" fillId="33" borderId="81" xfId="61" applyFont="1" applyFill="1" applyBorder="1" applyAlignment="1">
      <alignment horizontal="center" vertical="center"/>
      <protection/>
    </xf>
    <xf numFmtId="0" fontId="87" fillId="33" borderId="85" xfId="61" applyFont="1" applyFill="1" applyBorder="1" applyAlignment="1">
      <alignment horizontal="center" vertical="center"/>
      <protection/>
    </xf>
    <xf numFmtId="0" fontId="87" fillId="33" borderId="82" xfId="61" applyFont="1" applyFill="1" applyBorder="1" applyAlignment="1">
      <alignment horizontal="center" vertical="center"/>
      <protection/>
    </xf>
    <xf numFmtId="0" fontId="87" fillId="33" borderId="83" xfId="61" applyFont="1" applyFill="1" applyBorder="1" applyAlignment="1">
      <alignment horizontal="center" vertical="center"/>
      <protection/>
    </xf>
    <xf numFmtId="0" fontId="87" fillId="33" borderId="36" xfId="61" applyFont="1" applyFill="1" applyBorder="1" applyAlignment="1">
      <alignment horizontal="center" vertical="center"/>
      <protection/>
    </xf>
    <xf numFmtId="0" fontId="88" fillId="33" borderId="86" xfId="61" applyFont="1" applyFill="1" applyBorder="1" applyAlignment="1">
      <alignment horizontal="center" vertical="center"/>
      <protection/>
    </xf>
    <xf numFmtId="0" fontId="88" fillId="33" borderId="87" xfId="61" applyFont="1" applyFill="1" applyBorder="1" applyAlignment="1">
      <alignment horizontal="center" vertical="center"/>
      <protection/>
    </xf>
    <xf numFmtId="0" fontId="87" fillId="33" borderId="35" xfId="0" applyFont="1" applyFill="1" applyBorder="1" applyAlignment="1">
      <alignment horizontal="center" vertical="center"/>
    </xf>
    <xf numFmtId="0" fontId="87" fillId="33" borderId="42" xfId="0" applyFont="1" applyFill="1" applyBorder="1" applyAlignment="1">
      <alignment horizontal="center" vertical="center"/>
    </xf>
    <xf numFmtId="0" fontId="87" fillId="33" borderId="55" xfId="0" applyFont="1" applyFill="1" applyBorder="1" applyAlignment="1">
      <alignment horizontal="center" vertical="center"/>
    </xf>
    <xf numFmtId="0" fontId="87" fillId="33" borderId="43" xfId="0" applyFont="1" applyFill="1" applyBorder="1" applyAlignment="1">
      <alignment horizontal="center" vertical="center"/>
    </xf>
    <xf numFmtId="0" fontId="69" fillId="7" borderId="0" xfId="39" applyFill="1" applyBorder="1" applyAlignment="1">
      <alignment horizontal="center" vertical="center"/>
    </xf>
    <xf numFmtId="0" fontId="111" fillId="35" borderId="54" xfId="0" applyFont="1" applyFill="1" applyBorder="1" applyAlignment="1">
      <alignment horizontal="center" vertical="center" wrapText="1"/>
    </xf>
    <xf numFmtId="0" fontId="111" fillId="35" borderId="55" xfId="0" applyFont="1" applyFill="1" applyBorder="1" applyAlignment="1">
      <alignment horizontal="center" vertical="center" wrapText="1"/>
    </xf>
    <xf numFmtId="0" fontId="111" fillId="35" borderId="88" xfId="0" applyFont="1" applyFill="1" applyBorder="1" applyAlignment="1">
      <alignment horizontal="center" vertical="center" wrapText="1"/>
    </xf>
    <xf numFmtId="0" fontId="111" fillId="35" borderId="31" xfId="0" applyFont="1" applyFill="1" applyBorder="1" applyAlignment="1">
      <alignment horizontal="center" vertical="center" wrapText="1"/>
    </xf>
    <xf numFmtId="0" fontId="111" fillId="35" borderId="37" xfId="0" applyFont="1" applyFill="1" applyBorder="1" applyAlignment="1">
      <alignment horizontal="center" vertical="center" wrapText="1"/>
    </xf>
    <xf numFmtId="0" fontId="111" fillId="35" borderId="53" xfId="0" applyFont="1" applyFill="1" applyBorder="1" applyAlignment="1">
      <alignment horizontal="center" vertical="center" wrapText="1"/>
    </xf>
    <xf numFmtId="0" fontId="112" fillId="35" borderId="35" xfId="0" applyFont="1" applyFill="1" applyBorder="1" applyAlignment="1">
      <alignment horizontal="center" vertical="center"/>
    </xf>
    <xf numFmtId="0" fontId="112" fillId="35" borderId="43" xfId="0" applyFont="1" applyFill="1" applyBorder="1" applyAlignment="1">
      <alignment horizontal="center" vertical="center"/>
    </xf>
    <xf numFmtId="0" fontId="112" fillId="35" borderId="69" xfId="0" applyFont="1" applyFill="1" applyBorder="1" applyAlignment="1">
      <alignment horizontal="center" vertical="center"/>
    </xf>
    <xf numFmtId="0" fontId="112" fillId="35" borderId="30" xfId="0" applyFont="1" applyFill="1" applyBorder="1" applyAlignment="1">
      <alignment horizontal="center" vertical="center"/>
    </xf>
    <xf numFmtId="0" fontId="112" fillId="35" borderId="54" xfId="0" applyFont="1" applyFill="1" applyBorder="1" applyAlignment="1">
      <alignment horizontal="center" vertical="center"/>
    </xf>
    <xf numFmtId="0" fontId="112" fillId="35" borderId="88" xfId="0" applyFont="1" applyFill="1" applyBorder="1" applyAlignment="1">
      <alignment horizontal="center" vertical="center"/>
    </xf>
    <xf numFmtId="0" fontId="112" fillId="35" borderId="31" xfId="0" applyFont="1" applyFill="1" applyBorder="1" applyAlignment="1">
      <alignment horizontal="center" vertical="center"/>
    </xf>
    <xf numFmtId="0" fontId="112" fillId="35" borderId="53" xfId="0" applyFont="1" applyFill="1" applyBorder="1" applyAlignment="1">
      <alignment horizontal="center" vertical="center"/>
    </xf>
    <xf numFmtId="0" fontId="121" fillId="0" borderId="37" xfId="39" applyFont="1" applyBorder="1" applyAlignment="1">
      <alignment horizontal="left" vertical="center"/>
    </xf>
    <xf numFmtId="0" fontId="114" fillId="0" borderId="37" xfId="39" applyFont="1" applyBorder="1" applyAlignment="1">
      <alignment horizontal="left" vertical="center"/>
    </xf>
    <xf numFmtId="0" fontId="112" fillId="0" borderId="69" xfId="0" applyFont="1" applyBorder="1" applyAlignment="1">
      <alignment horizontal="center" vertical="top"/>
    </xf>
    <xf numFmtId="0" fontId="112" fillId="0" borderId="80" xfId="0" applyFont="1" applyBorder="1" applyAlignment="1">
      <alignment horizontal="center" vertical="top"/>
    </xf>
    <xf numFmtId="0" fontId="112" fillId="0" borderId="30" xfId="0" applyFont="1" applyBorder="1" applyAlignment="1">
      <alignment horizontal="center" vertical="top"/>
    </xf>
    <xf numFmtId="0" fontId="111" fillId="0" borderId="69" xfId="0" applyFont="1" applyBorder="1" applyAlignment="1" applyProtection="1">
      <alignment horizontal="center" vertical="top"/>
      <protection locked="0"/>
    </xf>
    <xf numFmtId="0" fontId="111" fillId="0" borderId="80" xfId="0" applyFont="1" applyBorder="1" applyAlignment="1" applyProtection="1">
      <alignment horizontal="center" vertical="top"/>
      <protection locked="0"/>
    </xf>
    <xf numFmtId="0" fontId="111" fillId="0" borderId="30" xfId="0" applyFont="1" applyBorder="1" applyAlignment="1" applyProtection="1">
      <alignment horizontal="center" vertical="top"/>
      <protection locked="0"/>
    </xf>
    <xf numFmtId="0" fontId="113" fillId="0" borderId="69" xfId="0" applyFont="1" applyBorder="1" applyAlignment="1">
      <alignment horizontal="left" vertical="top" wrapText="1"/>
    </xf>
    <xf numFmtId="0" fontId="113" fillId="0" borderId="80" xfId="0" applyFont="1" applyBorder="1" applyAlignment="1">
      <alignment horizontal="left" vertical="top"/>
    </xf>
    <xf numFmtId="0" fontId="113" fillId="0" borderId="30" xfId="0" applyFont="1" applyBorder="1" applyAlignment="1">
      <alignment horizontal="left" vertical="top"/>
    </xf>
    <xf numFmtId="0" fontId="112" fillId="0" borderId="69" xfId="0" applyFont="1" applyBorder="1" applyAlignment="1">
      <alignment horizontal="center" vertical="top" wrapText="1"/>
    </xf>
    <xf numFmtId="0" fontId="112" fillId="0" borderId="69" xfId="0" applyFont="1" applyBorder="1" applyAlignment="1">
      <alignment horizontal="left" vertical="top" wrapText="1"/>
    </xf>
    <xf numFmtId="0" fontId="112" fillId="0" borderId="80" xfId="0" applyFont="1" applyBorder="1" applyAlignment="1">
      <alignment horizontal="left" vertical="top" wrapText="1"/>
    </xf>
    <xf numFmtId="0" fontId="112" fillId="0" borderId="30" xfId="0" applyFont="1" applyBorder="1" applyAlignment="1">
      <alignment horizontal="left" vertical="top" wrapText="1"/>
    </xf>
    <xf numFmtId="0" fontId="112" fillId="0" borderId="69" xfId="0" applyFont="1" applyBorder="1" applyAlignment="1">
      <alignment horizontal="left" vertical="top"/>
    </xf>
    <xf numFmtId="0" fontId="112" fillId="0" borderId="80" xfId="0" applyFont="1" applyBorder="1" applyAlignment="1">
      <alignment horizontal="left" vertical="top"/>
    </xf>
    <xf numFmtId="0" fontId="112" fillId="0" borderId="30" xfId="0" applyFont="1" applyBorder="1" applyAlignment="1">
      <alignment horizontal="left" vertical="top"/>
    </xf>
    <xf numFmtId="0" fontId="112" fillId="0" borderId="69" xfId="0" applyFont="1" applyBorder="1" applyAlignment="1">
      <alignment horizontal="center" vertical="center"/>
    </xf>
    <xf numFmtId="0" fontId="112" fillId="0" borderId="80" xfId="0" applyFont="1" applyBorder="1" applyAlignment="1">
      <alignment horizontal="center" vertical="center"/>
    </xf>
    <xf numFmtId="0" fontId="112" fillId="0" borderId="30" xfId="0" applyFont="1" applyBorder="1" applyAlignment="1">
      <alignment horizontal="center" vertical="center"/>
    </xf>
    <xf numFmtId="0" fontId="69" fillId="0" borderId="0" xfId="39" applyAlignment="1">
      <alignment horizontal="center" vertical="center"/>
    </xf>
    <xf numFmtId="0" fontId="112" fillId="0" borderId="33" xfId="0" applyFont="1" applyBorder="1" applyAlignment="1">
      <alignment horizontal="center" vertical="top"/>
    </xf>
    <xf numFmtId="0" fontId="111" fillId="0" borderId="33" xfId="0" applyFont="1" applyBorder="1" applyAlignment="1">
      <alignment horizontal="left" vertical="top" wrapText="1"/>
    </xf>
    <xf numFmtId="0" fontId="112" fillId="0" borderId="33" xfId="0" applyFont="1" applyBorder="1" applyAlignment="1">
      <alignment horizontal="center" vertical="top" wrapText="1"/>
    </xf>
    <xf numFmtId="0" fontId="112" fillId="0" borderId="33" xfId="0" applyFont="1" applyBorder="1" applyAlignment="1">
      <alignment horizontal="left" vertical="top" wrapText="1"/>
    </xf>
    <xf numFmtId="0" fontId="121" fillId="0" borderId="0" xfId="39" applyFont="1" applyBorder="1" applyAlignment="1">
      <alignment horizontal="left" vertical="center"/>
    </xf>
    <xf numFmtId="0" fontId="114" fillId="0" borderId="0" xfId="39" applyFont="1" applyBorder="1" applyAlignment="1">
      <alignment horizontal="left" vertical="center"/>
    </xf>
    <xf numFmtId="0" fontId="112" fillId="0" borderId="33" xfId="0" applyFont="1" applyBorder="1" applyAlignment="1">
      <alignment horizontal="left" vertical="top"/>
    </xf>
    <xf numFmtId="0" fontId="113" fillId="0" borderId="33" xfId="0" applyFont="1" applyBorder="1" applyAlignment="1">
      <alignment horizontal="left" vertical="top" wrapText="1"/>
    </xf>
    <xf numFmtId="0" fontId="69" fillId="0" borderId="0" xfId="39" applyAlignment="1">
      <alignment horizontal="left" vertical="center"/>
    </xf>
    <xf numFmtId="0" fontId="113" fillId="0" borderId="33" xfId="0" applyFont="1" applyBorder="1" applyAlignment="1">
      <alignment horizontal="left" vertical="top"/>
    </xf>
    <xf numFmtId="0" fontId="100" fillId="2" borderId="0" xfId="0" applyFont="1" applyFill="1" applyBorder="1" applyAlignment="1" applyProtection="1">
      <alignment horizontal="left" vertical="center"/>
      <protection locked="0"/>
    </xf>
    <xf numFmtId="0" fontId="100" fillId="2" borderId="42" xfId="0" applyFont="1" applyFill="1" applyBorder="1" applyAlignment="1" applyProtection="1">
      <alignment horizontal="center" vertical="center"/>
      <protection locked="0"/>
    </xf>
    <xf numFmtId="0" fontId="100" fillId="2" borderId="40" xfId="0" applyFont="1" applyFill="1" applyBorder="1" applyAlignment="1" applyProtection="1">
      <alignment horizontal="center" vertical="center"/>
      <protection locked="0"/>
    </xf>
    <xf numFmtId="0" fontId="100" fillId="2" borderId="47" xfId="0" applyFont="1" applyFill="1" applyBorder="1" applyAlignment="1" applyProtection="1">
      <alignment horizontal="left" vertical="center"/>
      <protection locked="0"/>
    </xf>
    <xf numFmtId="0" fontId="100" fillId="2" borderId="48" xfId="0" applyFont="1" applyFill="1" applyBorder="1" applyAlignment="1" applyProtection="1">
      <alignment horizontal="left" vertical="center"/>
      <protection locked="0"/>
    </xf>
    <xf numFmtId="0" fontId="100" fillId="2" borderId="0" xfId="0" applyFont="1" applyFill="1" applyBorder="1" applyAlignment="1" applyProtection="1">
      <alignment horizontal="center" vertical="center"/>
      <protection locked="0"/>
    </xf>
    <xf numFmtId="0" fontId="100" fillId="2" borderId="55" xfId="0" applyFont="1" applyFill="1" applyBorder="1" applyAlignment="1" applyProtection="1">
      <alignment horizontal="left" vertical="center" indent="1"/>
      <protection locked="0"/>
    </xf>
    <xf numFmtId="0" fontId="100" fillId="2" borderId="56" xfId="0" applyFont="1" applyFill="1" applyBorder="1" applyAlignment="1" applyProtection="1">
      <alignment horizontal="left" vertical="center" indent="1"/>
      <protection locked="0"/>
    </xf>
    <xf numFmtId="0" fontId="0" fillId="34" borderId="0" xfId="0" applyFill="1" applyAlignment="1">
      <alignment horizontal="left" vertical="center" indent="1"/>
    </xf>
    <xf numFmtId="0" fontId="106" fillId="0" borderId="37" xfId="0" applyFont="1" applyFill="1" applyBorder="1" applyAlignment="1">
      <alignment horizontal="center" vertical="center"/>
    </xf>
    <xf numFmtId="0" fontId="0" fillId="0" borderId="0" xfId="0" applyFill="1" applyAlignment="1">
      <alignment horizontal="center" vertical="center"/>
    </xf>
    <xf numFmtId="0" fontId="100" fillId="0" borderId="89" xfId="0" applyFont="1" applyFill="1" applyBorder="1" applyAlignment="1">
      <alignment horizontal="left" vertical="center"/>
    </xf>
    <xf numFmtId="0" fontId="100" fillId="0" borderId="33" xfId="0" applyFont="1" applyFill="1" applyBorder="1" applyAlignment="1">
      <alignment horizontal="left" vertical="center"/>
    </xf>
    <xf numFmtId="0" fontId="100" fillId="0" borderId="86" xfId="0" applyFont="1" applyFill="1" applyBorder="1" applyAlignment="1">
      <alignment horizontal="left" vertical="center"/>
    </xf>
    <xf numFmtId="0" fontId="100" fillId="0" borderId="90" xfId="0" applyFont="1" applyFill="1" applyBorder="1" applyAlignment="1">
      <alignment horizontal="left" vertical="center"/>
    </xf>
    <xf numFmtId="0" fontId="100" fillId="34" borderId="90" xfId="0" applyFont="1" applyFill="1" applyBorder="1" applyAlignment="1" applyProtection="1">
      <alignment horizontal="left" vertical="center" wrapText="1"/>
      <protection locked="0"/>
    </xf>
    <xf numFmtId="0" fontId="100" fillId="34" borderId="33" xfId="0" applyFont="1" applyFill="1" applyBorder="1" applyAlignment="1" applyProtection="1">
      <alignment horizontal="left" vertical="center" wrapText="1"/>
      <protection locked="0"/>
    </xf>
    <xf numFmtId="0" fontId="100" fillId="0" borderId="33" xfId="0" applyFont="1" applyFill="1" applyBorder="1" applyAlignment="1">
      <alignment horizontal="center" vertical="center"/>
    </xf>
    <xf numFmtId="0" fontId="122" fillId="0" borderId="0" xfId="0" applyFont="1" applyFill="1" applyAlignment="1">
      <alignment horizontal="center" vertical="center"/>
    </xf>
    <xf numFmtId="0" fontId="0" fillId="2" borderId="74" xfId="0" applyFill="1" applyBorder="1" applyAlignment="1">
      <alignment horizontal="left" vertical="center"/>
    </xf>
    <xf numFmtId="0" fontId="0" fillId="2" borderId="42" xfId="0" applyFill="1" applyBorder="1" applyAlignment="1">
      <alignment horizontal="left" vertical="center"/>
    </xf>
    <xf numFmtId="0" fontId="100" fillId="0" borderId="90" xfId="0" applyFont="1" applyFill="1" applyBorder="1" applyAlignment="1" applyProtection="1">
      <alignment horizontal="center" vertical="center"/>
      <protection locked="0"/>
    </xf>
    <xf numFmtId="0" fontId="100" fillId="0" borderId="33" xfId="0" applyFont="1" applyFill="1" applyBorder="1" applyAlignment="1" applyProtection="1">
      <alignment horizontal="center" vertical="center"/>
      <protection locked="0"/>
    </xf>
    <xf numFmtId="0" fontId="100" fillId="34" borderId="87" xfId="0" applyFont="1" applyFill="1" applyBorder="1" applyAlignment="1" applyProtection="1">
      <alignment horizontal="left" vertical="center" wrapText="1"/>
      <protection locked="0"/>
    </xf>
    <xf numFmtId="0" fontId="100" fillId="34" borderId="91" xfId="0" applyFont="1" applyFill="1" applyBorder="1" applyAlignment="1" applyProtection="1">
      <alignment horizontal="left" vertical="center" wrapText="1"/>
      <protection locked="0"/>
    </xf>
    <xf numFmtId="0" fontId="100" fillId="0" borderId="89" xfId="0" applyFont="1" applyFill="1" applyBorder="1" applyAlignment="1">
      <alignment horizontal="left" vertical="center" wrapText="1"/>
    </xf>
    <xf numFmtId="0" fontId="100" fillId="0" borderId="33" xfId="0" applyFont="1" applyFill="1" applyBorder="1" applyAlignment="1">
      <alignment horizontal="left" vertical="center" wrapText="1"/>
    </xf>
    <xf numFmtId="0" fontId="100" fillId="2" borderId="0" xfId="0" applyFont="1" applyFill="1" applyBorder="1" applyAlignment="1" applyProtection="1">
      <alignment horizontal="right" vertical="center"/>
      <protection locked="0"/>
    </xf>
    <xf numFmtId="0" fontId="100" fillId="2" borderId="73" xfId="0" applyFont="1" applyFill="1" applyBorder="1" applyAlignment="1" applyProtection="1">
      <alignment horizontal="right" vertical="center"/>
      <protection locked="0"/>
    </xf>
    <xf numFmtId="0" fontId="100" fillId="2" borderId="47" xfId="0" applyFont="1" applyFill="1" applyBorder="1" applyAlignment="1" applyProtection="1">
      <alignment horizontal="right" vertical="center"/>
      <protection locked="0"/>
    </xf>
    <xf numFmtId="0" fontId="100" fillId="34" borderId="54" xfId="0" applyFont="1" applyFill="1" applyBorder="1" applyAlignment="1" applyProtection="1">
      <alignment horizontal="left" vertical="center" wrapText="1"/>
      <protection locked="0"/>
    </xf>
    <xf numFmtId="0" fontId="100" fillId="34" borderId="55" xfId="0" applyFont="1" applyFill="1" applyBorder="1" applyAlignment="1" applyProtection="1">
      <alignment horizontal="left" vertical="center" wrapText="1"/>
      <protection locked="0"/>
    </xf>
    <xf numFmtId="0" fontId="100" fillId="34" borderId="56" xfId="0" applyFont="1" applyFill="1" applyBorder="1" applyAlignment="1" applyProtection="1">
      <alignment horizontal="left" vertical="center" wrapText="1"/>
      <protection locked="0"/>
    </xf>
    <xf numFmtId="0" fontId="100" fillId="34" borderId="38" xfId="0" applyFont="1" applyFill="1" applyBorder="1" applyAlignment="1" applyProtection="1">
      <alignment horizontal="left" vertical="center" wrapText="1"/>
      <protection locked="0"/>
    </xf>
    <xf numFmtId="0" fontId="100" fillId="34" borderId="0" xfId="0" applyFont="1" applyFill="1" applyBorder="1" applyAlignment="1" applyProtection="1">
      <alignment horizontal="left" vertical="center" wrapText="1"/>
      <protection locked="0"/>
    </xf>
    <xf numFmtId="0" fontId="100" fillId="34" borderId="49" xfId="0" applyFont="1" applyFill="1" applyBorder="1" applyAlignment="1" applyProtection="1">
      <alignment horizontal="left" vertical="center" wrapText="1"/>
      <protection locked="0"/>
    </xf>
    <xf numFmtId="0" fontId="100" fillId="0" borderId="37" xfId="0" applyFont="1" applyFill="1" applyBorder="1" applyAlignment="1">
      <alignment horizontal="center" vertical="center"/>
    </xf>
    <xf numFmtId="0" fontId="100" fillId="2" borderId="0" xfId="0" applyFont="1" applyFill="1" applyBorder="1" applyAlignment="1" applyProtection="1">
      <alignment horizontal="left" vertical="center" indent="1"/>
      <protection locked="0"/>
    </xf>
    <xf numFmtId="0" fontId="100" fillId="2" borderId="49" xfId="0" applyFont="1" applyFill="1" applyBorder="1" applyAlignment="1" applyProtection="1">
      <alignment horizontal="left" vertical="center" indent="1"/>
      <protection locked="0"/>
    </xf>
    <xf numFmtId="0" fontId="0" fillId="2" borderId="42" xfId="0" applyFill="1" applyBorder="1" applyAlignment="1">
      <alignment horizontal="center" vertical="center"/>
    </xf>
    <xf numFmtId="0" fontId="0" fillId="2" borderId="75" xfId="0" applyFill="1" applyBorder="1" applyAlignment="1">
      <alignment horizontal="center" vertical="center"/>
    </xf>
    <xf numFmtId="0" fontId="100" fillId="0" borderId="92" xfId="0" applyFont="1" applyFill="1" applyBorder="1" applyAlignment="1">
      <alignment horizontal="center" vertical="center" wrapText="1"/>
    </xf>
    <xf numFmtId="0" fontId="100" fillId="0" borderId="55" xfId="0" applyFont="1" applyFill="1" applyBorder="1" applyAlignment="1">
      <alignment horizontal="center" vertical="center"/>
    </xf>
    <xf numFmtId="0" fontId="100" fillId="0" borderId="88" xfId="0" applyFont="1" applyFill="1" applyBorder="1" applyAlignment="1">
      <alignment horizontal="center" vertical="center"/>
    </xf>
    <xf numFmtId="0" fontId="100" fillId="0" borderId="50" xfId="0" applyFont="1" applyFill="1" applyBorder="1" applyAlignment="1">
      <alignment horizontal="center" vertical="center"/>
    </xf>
    <xf numFmtId="0" fontId="100" fillId="0" borderId="0" xfId="0" applyFont="1" applyFill="1" applyBorder="1" applyAlignment="1">
      <alignment horizontal="center" vertical="center"/>
    </xf>
    <xf numFmtId="0" fontId="100" fillId="0" borderId="60" xfId="0" applyFont="1" applyFill="1" applyBorder="1" applyAlignment="1">
      <alignment horizontal="center" vertical="center"/>
    </xf>
    <xf numFmtId="0" fontId="100" fillId="0" borderId="51" xfId="0" applyFont="1" applyFill="1" applyBorder="1" applyAlignment="1">
      <alignment horizontal="center" vertical="center"/>
    </xf>
    <xf numFmtId="0" fontId="100" fillId="0" borderId="47" xfId="0" applyFont="1" applyFill="1" applyBorder="1" applyAlignment="1">
      <alignment horizontal="center" vertical="center"/>
    </xf>
    <xf numFmtId="0" fontId="100" fillId="0" borderId="93" xfId="0" applyFont="1" applyFill="1" applyBorder="1" applyAlignment="1">
      <alignment horizontal="center" vertical="center"/>
    </xf>
    <xf numFmtId="0" fontId="100" fillId="2" borderId="55" xfId="0" applyFont="1" applyFill="1" applyBorder="1" applyAlignment="1" applyProtection="1">
      <alignment horizontal="center" vertical="center"/>
      <protection locked="0"/>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2" borderId="97" xfId="0" applyFill="1" applyBorder="1" applyAlignment="1">
      <alignment horizontal="center" vertical="center"/>
    </xf>
    <xf numFmtId="0" fontId="0" fillId="2" borderId="98" xfId="0" applyFill="1" applyBorder="1" applyAlignment="1">
      <alignment horizontal="center" vertical="center"/>
    </xf>
    <xf numFmtId="0" fontId="0" fillId="2" borderId="99" xfId="0" applyFill="1" applyBorder="1" applyAlignment="1">
      <alignment horizontal="center" vertical="center"/>
    </xf>
    <xf numFmtId="0" fontId="0" fillId="2" borderId="100" xfId="0" applyFill="1" applyBorder="1" applyAlignment="1">
      <alignment horizontal="center" vertical="center"/>
    </xf>
    <xf numFmtId="0" fontId="100" fillId="2" borderId="55" xfId="0" applyFont="1" applyFill="1" applyBorder="1" applyAlignment="1" applyProtection="1">
      <alignment horizontal="right" vertical="center"/>
      <protection locked="0"/>
    </xf>
    <xf numFmtId="0" fontId="0" fillId="2" borderId="98" xfId="0" applyFill="1" applyBorder="1" applyAlignment="1">
      <alignment horizontal="left" vertical="center"/>
    </xf>
    <xf numFmtId="0" fontId="0" fillId="0" borderId="101" xfId="0" applyFill="1" applyBorder="1" applyAlignment="1">
      <alignment horizontal="center" vertical="center"/>
    </xf>
    <xf numFmtId="0" fontId="0" fillId="2" borderId="102" xfId="0" applyFill="1" applyBorder="1" applyAlignment="1">
      <alignment horizontal="left" vertical="center"/>
    </xf>
    <xf numFmtId="0" fontId="0" fillId="2" borderId="40" xfId="0" applyFill="1" applyBorder="1" applyAlignment="1">
      <alignment horizontal="left" vertical="center"/>
    </xf>
    <xf numFmtId="0" fontId="0" fillId="2" borderId="35" xfId="0" applyFill="1" applyBorder="1" applyAlignment="1">
      <alignment horizontal="center" vertical="center"/>
    </xf>
    <xf numFmtId="0" fontId="0" fillId="2" borderId="43" xfId="0" applyFill="1" applyBorder="1" applyAlignment="1">
      <alignment horizontal="center" vertical="center"/>
    </xf>
    <xf numFmtId="0" fontId="100" fillId="34" borderId="42" xfId="0" applyFont="1" applyFill="1" applyBorder="1" applyAlignment="1" applyProtection="1">
      <alignment horizontal="center" vertical="center"/>
      <protection locked="0"/>
    </xf>
    <xf numFmtId="0" fontId="0" fillId="0" borderId="103" xfId="0" applyFill="1" applyBorder="1" applyAlignment="1">
      <alignment horizontal="center" vertical="center"/>
    </xf>
    <xf numFmtId="0" fontId="100" fillId="2" borderId="54" xfId="0" applyFont="1" applyFill="1" applyBorder="1" applyAlignment="1">
      <alignment horizontal="left" vertical="center" wrapText="1"/>
    </xf>
    <xf numFmtId="0" fontId="100" fillId="2" borderId="55" xfId="0" applyFont="1" applyFill="1" applyBorder="1" applyAlignment="1">
      <alignment horizontal="left" vertical="center" wrapText="1"/>
    </xf>
    <xf numFmtId="0" fontId="100" fillId="2" borderId="88" xfId="0" applyFont="1" applyFill="1" applyBorder="1" applyAlignment="1">
      <alignment horizontal="left" vertical="center" wrapText="1"/>
    </xf>
    <xf numFmtId="0" fontId="100" fillId="2" borderId="38" xfId="0" applyFont="1" applyFill="1" applyBorder="1" applyAlignment="1">
      <alignment horizontal="left" vertical="center" wrapText="1"/>
    </xf>
    <xf numFmtId="0" fontId="100" fillId="2" borderId="0" xfId="0" applyFont="1" applyFill="1" applyBorder="1" applyAlignment="1">
      <alignment horizontal="left" vertical="center" wrapText="1"/>
    </xf>
    <xf numFmtId="0" fontId="100" fillId="2" borderId="60" xfId="0" applyFont="1" applyFill="1" applyBorder="1" applyAlignment="1">
      <alignment horizontal="left" vertical="center" wrapText="1"/>
    </xf>
    <xf numFmtId="0" fontId="100" fillId="2" borderId="31" xfId="0" applyFont="1" applyFill="1" applyBorder="1" applyAlignment="1">
      <alignment horizontal="left" vertical="center" wrapText="1"/>
    </xf>
    <xf numFmtId="0" fontId="100" fillId="2" borderId="37" xfId="0" applyFont="1" applyFill="1" applyBorder="1" applyAlignment="1">
      <alignment horizontal="left" vertical="center" wrapText="1"/>
    </xf>
    <xf numFmtId="0" fontId="100" fillId="2" borderId="53" xfId="0" applyFont="1" applyFill="1" applyBorder="1" applyAlignment="1">
      <alignment horizontal="left" vertical="center" wrapText="1"/>
    </xf>
    <xf numFmtId="0" fontId="100" fillId="2" borderId="54" xfId="0" applyFont="1" applyFill="1" applyBorder="1" applyAlignment="1" applyProtection="1">
      <alignment horizontal="left" vertical="center" wrapText="1"/>
      <protection locked="0"/>
    </xf>
    <xf numFmtId="0" fontId="100" fillId="2" borderId="55" xfId="0" applyFont="1" applyFill="1" applyBorder="1" applyAlignment="1" applyProtection="1">
      <alignment horizontal="left" vertical="center" wrapText="1"/>
      <protection locked="0"/>
    </xf>
    <xf numFmtId="0" fontId="100" fillId="2" borderId="56" xfId="0" applyFont="1" applyFill="1" applyBorder="1" applyAlignment="1" applyProtection="1">
      <alignment horizontal="left" vertical="center" wrapText="1"/>
      <protection locked="0"/>
    </xf>
    <xf numFmtId="0" fontId="100" fillId="2" borderId="38" xfId="0" applyFont="1" applyFill="1" applyBorder="1" applyAlignment="1" applyProtection="1">
      <alignment horizontal="left" vertical="center" wrapText="1"/>
      <protection locked="0"/>
    </xf>
    <xf numFmtId="0" fontId="100" fillId="2" borderId="0" xfId="0" applyFont="1" applyFill="1" applyBorder="1" applyAlignment="1" applyProtection="1">
      <alignment horizontal="left" vertical="center" wrapText="1"/>
      <protection locked="0"/>
    </xf>
    <xf numFmtId="0" fontId="100" fillId="2" borderId="49" xfId="0" applyFont="1" applyFill="1" applyBorder="1" applyAlignment="1" applyProtection="1">
      <alignment horizontal="left" vertical="center" wrapText="1"/>
      <protection locked="0"/>
    </xf>
    <xf numFmtId="0" fontId="100" fillId="2" borderId="31" xfId="0" applyFont="1" applyFill="1" applyBorder="1" applyAlignment="1" applyProtection="1">
      <alignment horizontal="left" vertical="center" wrapText="1"/>
      <protection locked="0"/>
    </xf>
    <xf numFmtId="0" fontId="100" fillId="2" borderId="37" xfId="0" applyFont="1" applyFill="1" applyBorder="1" applyAlignment="1" applyProtection="1">
      <alignment horizontal="left" vertical="center" wrapText="1"/>
      <protection locked="0"/>
    </xf>
    <xf numFmtId="0" fontId="100" fillId="2" borderId="44" xfId="0" applyFont="1" applyFill="1" applyBorder="1" applyAlignment="1" applyProtection="1">
      <alignment horizontal="left" vertical="center" wrapText="1"/>
      <protection locked="0"/>
    </xf>
    <xf numFmtId="0" fontId="100" fillId="2" borderId="33" xfId="0" applyFont="1" applyFill="1" applyBorder="1" applyAlignment="1" applyProtection="1">
      <alignment horizontal="center" vertical="center"/>
      <protection locked="0"/>
    </xf>
    <xf numFmtId="0" fontId="100" fillId="2" borderId="91" xfId="0" applyFont="1" applyFill="1" applyBorder="1" applyAlignment="1" applyProtection="1">
      <alignment horizontal="center" vertical="center"/>
      <protection locked="0"/>
    </xf>
    <xf numFmtId="0" fontId="100" fillId="0" borderId="55" xfId="0" applyFont="1" applyFill="1" applyBorder="1" applyAlignment="1">
      <alignment horizontal="center" vertical="center" wrapText="1"/>
    </xf>
    <xf numFmtId="0" fontId="100" fillId="0" borderId="88" xfId="0" applyFont="1" applyFill="1" applyBorder="1" applyAlignment="1">
      <alignment horizontal="center" vertical="center" wrapText="1"/>
    </xf>
    <xf numFmtId="0" fontId="100" fillId="0" borderId="50"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100" fillId="0" borderId="60" xfId="0" applyFont="1" applyFill="1" applyBorder="1" applyAlignment="1">
      <alignment horizontal="center" vertical="center" wrapText="1"/>
    </xf>
    <xf numFmtId="0" fontId="100" fillId="0" borderId="104" xfId="0" applyFont="1" applyFill="1" applyBorder="1" applyAlignment="1">
      <alignment horizontal="center" vertical="center" wrapText="1"/>
    </xf>
    <xf numFmtId="0" fontId="100" fillId="0" borderId="37" xfId="0" applyFont="1" applyFill="1" applyBorder="1" applyAlignment="1">
      <alignment horizontal="center" vertical="center" wrapText="1"/>
    </xf>
    <xf numFmtId="0" fontId="100" fillId="0" borderId="53" xfId="0" applyFont="1" applyFill="1" applyBorder="1" applyAlignment="1">
      <alignment horizontal="center" vertical="center" wrapText="1"/>
    </xf>
    <xf numFmtId="0" fontId="100" fillId="2" borderId="88" xfId="0" applyFont="1" applyFill="1" applyBorder="1" applyAlignment="1" applyProtection="1">
      <alignment horizontal="left" vertical="center" wrapText="1"/>
      <protection locked="0"/>
    </xf>
    <xf numFmtId="0" fontId="100" fillId="2" borderId="60" xfId="0" applyFont="1" applyFill="1" applyBorder="1" applyAlignment="1" applyProtection="1">
      <alignment horizontal="left" vertical="center" wrapText="1"/>
      <protection locked="0"/>
    </xf>
    <xf numFmtId="0" fontId="100" fillId="2" borderId="53" xfId="0" applyFont="1" applyFill="1" applyBorder="1" applyAlignment="1" applyProtection="1">
      <alignment horizontal="left" vertical="center" wrapText="1"/>
      <protection locked="0"/>
    </xf>
    <xf numFmtId="0" fontId="100" fillId="0" borderId="92" xfId="0" applyFont="1" applyFill="1" applyBorder="1" applyAlignment="1">
      <alignment horizontal="center" vertical="center" textRotation="255"/>
    </xf>
    <xf numFmtId="0" fontId="100" fillId="0" borderId="88" xfId="0" applyFont="1" applyFill="1" applyBorder="1" applyAlignment="1">
      <alignment horizontal="center" vertical="center" textRotation="255"/>
    </xf>
    <xf numFmtId="0" fontId="100" fillId="0" borderId="50" xfId="0" applyFont="1" applyFill="1" applyBorder="1" applyAlignment="1">
      <alignment horizontal="center" vertical="center" textRotation="255"/>
    </xf>
    <xf numFmtId="0" fontId="100" fillId="0" borderId="60" xfId="0" applyFont="1" applyFill="1" applyBorder="1" applyAlignment="1">
      <alignment horizontal="center" vertical="center" textRotation="255"/>
    </xf>
    <xf numFmtId="0" fontId="100" fillId="0" borderId="104" xfId="0" applyFont="1" applyFill="1" applyBorder="1" applyAlignment="1">
      <alignment horizontal="center" vertical="center" textRotation="255"/>
    </xf>
    <xf numFmtId="0" fontId="100" fillId="0" borderId="53" xfId="0" applyFont="1" applyFill="1" applyBorder="1" applyAlignment="1">
      <alignment horizontal="center" vertical="center" textRotation="255"/>
    </xf>
    <xf numFmtId="0" fontId="100" fillId="0" borderId="53" xfId="0" applyFont="1" applyFill="1" applyBorder="1" applyAlignment="1">
      <alignment horizontal="center" vertical="center"/>
    </xf>
    <xf numFmtId="0" fontId="100" fillId="2" borderId="37" xfId="0" applyFont="1" applyFill="1" applyBorder="1" applyAlignment="1" applyProtection="1">
      <alignment horizontal="left" vertical="center"/>
      <protection locked="0"/>
    </xf>
    <xf numFmtId="0" fontId="100" fillId="2" borderId="44" xfId="0" applyFont="1" applyFill="1" applyBorder="1" applyAlignment="1" applyProtection="1">
      <alignment horizontal="left" vertical="center"/>
      <protection locked="0"/>
    </xf>
    <xf numFmtId="38" fontId="123" fillId="0" borderId="59" xfId="49" applyFont="1" applyBorder="1" applyAlignment="1">
      <alignment horizontal="center" vertical="center"/>
    </xf>
    <xf numFmtId="38" fontId="123" fillId="0" borderId="71" xfId="49" applyFont="1" applyBorder="1" applyAlignment="1">
      <alignment horizontal="center" vertical="center"/>
    </xf>
    <xf numFmtId="38" fontId="123" fillId="0" borderId="73" xfId="49" applyFont="1" applyBorder="1" applyAlignment="1">
      <alignment horizontal="center" vertical="center"/>
    </xf>
    <xf numFmtId="38" fontId="123" fillId="0" borderId="47" xfId="49" applyFont="1" applyBorder="1" applyAlignment="1">
      <alignment horizontal="center" vertical="center"/>
    </xf>
    <xf numFmtId="0" fontId="100" fillId="0" borderId="89" xfId="0" applyFont="1" applyBorder="1" applyAlignment="1">
      <alignment horizontal="center" vertical="center"/>
    </xf>
    <xf numFmtId="0" fontId="100" fillId="0" borderId="33" xfId="0" applyFont="1" applyBorder="1" applyAlignment="1">
      <alignment horizontal="center" vertical="center"/>
    </xf>
    <xf numFmtId="0" fontId="100" fillId="0" borderId="105" xfId="0" applyFont="1" applyBorder="1" applyAlignment="1">
      <alignment horizontal="center" vertical="center"/>
    </xf>
    <xf numFmtId="0" fontId="100" fillId="0" borderId="106" xfId="0" applyFont="1" applyBorder="1" applyAlignment="1">
      <alignment horizontal="center" vertical="center"/>
    </xf>
    <xf numFmtId="0" fontId="100" fillId="2" borderId="33" xfId="0" applyFont="1" applyFill="1" applyBorder="1" applyAlignment="1" applyProtection="1">
      <alignment horizontal="left" vertical="center" indent="1"/>
      <protection locked="0"/>
    </xf>
    <xf numFmtId="0" fontId="100" fillId="2" borderId="91" xfId="0" applyFont="1" applyFill="1" applyBorder="1" applyAlignment="1" applyProtection="1">
      <alignment horizontal="left" vertical="center" indent="1"/>
      <protection locked="0"/>
    </xf>
    <xf numFmtId="0" fontId="100" fillId="2" borderId="106" xfId="0" applyFont="1" applyFill="1" applyBorder="1" applyAlignment="1" applyProtection="1">
      <alignment horizontal="left" vertical="center" indent="1"/>
      <protection locked="0"/>
    </xf>
    <xf numFmtId="0" fontId="100" fillId="2" borderId="107" xfId="0" applyFont="1" applyFill="1" applyBorder="1" applyAlignment="1" applyProtection="1">
      <alignment horizontal="left" vertical="center" indent="1"/>
      <protection locked="0"/>
    </xf>
    <xf numFmtId="0" fontId="100" fillId="0" borderId="86" xfId="0" applyFont="1" applyBorder="1" applyAlignment="1">
      <alignment horizontal="center" vertical="center" textRotation="255"/>
    </xf>
    <xf numFmtId="0" fontId="100" fillId="0" borderId="90" xfId="0" applyFont="1" applyBorder="1" applyAlignment="1">
      <alignment horizontal="center" vertical="center" textRotation="255"/>
    </xf>
    <xf numFmtId="0" fontId="100" fillId="0" borderId="89" xfId="0" applyFont="1" applyBorder="1" applyAlignment="1">
      <alignment horizontal="center" vertical="center" textRotation="255"/>
    </xf>
    <xf numFmtId="0" fontId="100" fillId="0" borderId="33" xfId="0" applyFont="1" applyBorder="1" applyAlignment="1">
      <alignment horizontal="center" vertical="center" textRotation="255"/>
    </xf>
    <xf numFmtId="0" fontId="100" fillId="0" borderId="108" xfId="0" applyFont="1" applyBorder="1" applyAlignment="1">
      <alignment horizontal="center" vertical="center" textRotation="255"/>
    </xf>
    <xf numFmtId="0" fontId="100" fillId="0" borderId="69" xfId="0" applyFont="1" applyBorder="1" applyAlignment="1">
      <alignment horizontal="center" vertical="center" textRotation="255"/>
    </xf>
    <xf numFmtId="0" fontId="100" fillId="0" borderId="71" xfId="0" applyFont="1" applyBorder="1" applyAlignment="1">
      <alignment horizontal="center" vertical="center"/>
    </xf>
    <xf numFmtId="0" fontId="100" fillId="0" borderId="109" xfId="0" applyFont="1" applyBorder="1" applyAlignment="1">
      <alignment horizontal="center" vertical="center"/>
    </xf>
    <xf numFmtId="0" fontId="100" fillId="0" borderId="0" xfId="0" applyFont="1" applyAlignment="1">
      <alignment horizontal="center" vertical="center"/>
    </xf>
    <xf numFmtId="0" fontId="100" fillId="0" borderId="60" xfId="0" applyFont="1" applyBorder="1" applyAlignment="1">
      <alignment horizontal="center" vertical="center"/>
    </xf>
    <xf numFmtId="0" fontId="100" fillId="0" borderId="37" xfId="0" applyFont="1" applyBorder="1" applyAlignment="1">
      <alignment horizontal="center" vertical="center"/>
    </xf>
    <xf numFmtId="0" fontId="100" fillId="0" borderId="53" xfId="0" applyFont="1" applyBorder="1" applyAlignment="1">
      <alignment horizontal="center" vertical="center"/>
    </xf>
    <xf numFmtId="0" fontId="100" fillId="2" borderId="71" xfId="0" applyFont="1" applyFill="1" applyBorder="1" applyAlignment="1" applyProtection="1">
      <alignment horizontal="left" vertical="center" indent="1"/>
      <protection locked="0"/>
    </xf>
    <xf numFmtId="0" fontId="100" fillId="2" borderId="72" xfId="0" applyFont="1" applyFill="1" applyBorder="1" applyAlignment="1" applyProtection="1">
      <alignment horizontal="left" vertical="center" indent="1"/>
      <protection locked="0"/>
    </xf>
    <xf numFmtId="0" fontId="100" fillId="2" borderId="0" xfId="0" applyFont="1" applyFill="1" applyAlignment="1" applyProtection="1">
      <alignment horizontal="left" vertical="center" indent="1"/>
      <protection locked="0"/>
    </xf>
    <xf numFmtId="0" fontId="100" fillId="0" borderId="55" xfId="0" applyFont="1" applyBorder="1" applyAlignment="1">
      <alignment horizontal="center" vertical="center"/>
    </xf>
    <xf numFmtId="0" fontId="100" fillId="0" borderId="88" xfId="0" applyFont="1" applyBorder="1" applyAlignment="1">
      <alignment horizontal="center" vertical="center"/>
    </xf>
    <xf numFmtId="0" fontId="100" fillId="2" borderId="80" xfId="0" applyFont="1" applyFill="1" applyBorder="1" applyAlignment="1" applyProtection="1">
      <alignment horizontal="left" vertical="center" indent="1"/>
      <protection locked="0"/>
    </xf>
    <xf numFmtId="0" fontId="100" fillId="2" borderId="110" xfId="0" applyFont="1" applyFill="1" applyBorder="1" applyAlignment="1" applyProtection="1">
      <alignment horizontal="left" vertical="center" indent="1"/>
      <protection locked="0"/>
    </xf>
    <xf numFmtId="0" fontId="0" fillId="0" borderId="0" xfId="0" applyAlignment="1">
      <alignment horizontal="center" vertical="center"/>
    </xf>
    <xf numFmtId="0" fontId="107" fillId="0" borderId="0" xfId="0" applyFont="1" applyAlignment="1">
      <alignment vertical="center"/>
    </xf>
    <xf numFmtId="0" fontId="100" fillId="0" borderId="92" xfId="0" applyFont="1" applyBorder="1" applyAlignment="1">
      <alignment horizontal="center" vertical="center"/>
    </xf>
    <xf numFmtId="0" fontId="100" fillId="0" borderId="50" xfId="0" applyFont="1" applyBorder="1" applyAlignment="1">
      <alignment horizontal="center" vertical="center"/>
    </xf>
    <xf numFmtId="0" fontId="100" fillId="0" borderId="0" xfId="0" applyFont="1" applyBorder="1" applyAlignment="1">
      <alignment horizontal="center" vertical="center"/>
    </xf>
    <xf numFmtId="0" fontId="107" fillId="0" borderId="0" xfId="0" applyFont="1" applyAlignment="1" applyProtection="1">
      <alignment vertical="center"/>
      <protection locked="0"/>
    </xf>
    <xf numFmtId="0" fontId="108" fillId="0" borderId="54" xfId="0" applyFont="1" applyBorder="1" applyAlignment="1">
      <alignment horizontal="center" vertical="distributed" wrapText="1"/>
    </xf>
    <xf numFmtId="0" fontId="108" fillId="0" borderId="55" xfId="0" applyFont="1" applyBorder="1" applyAlignment="1">
      <alignment horizontal="center" vertical="distributed" wrapText="1"/>
    </xf>
    <xf numFmtId="0" fontId="108" fillId="0" borderId="31" xfId="0" applyFont="1" applyBorder="1" applyAlignment="1">
      <alignment horizontal="center" vertical="distributed" wrapText="1"/>
    </xf>
    <xf numFmtId="0" fontId="108" fillId="0" borderId="37" xfId="0" applyFont="1" applyBorder="1" applyAlignment="1">
      <alignment horizontal="center" vertical="distributed" wrapText="1"/>
    </xf>
    <xf numFmtId="38" fontId="100" fillId="0" borderId="55" xfId="49" applyFont="1" applyBorder="1" applyAlignment="1">
      <alignment horizontal="center" vertical="distributed" wrapText="1"/>
    </xf>
    <xf numFmtId="38" fontId="100" fillId="0" borderId="37" xfId="49" applyFont="1" applyBorder="1" applyAlignment="1">
      <alignment horizontal="center" vertical="distributed" wrapText="1"/>
    </xf>
    <xf numFmtId="0" fontId="100" fillId="0" borderId="55" xfId="0" applyFont="1" applyBorder="1" applyAlignment="1">
      <alignment horizontal="center" vertical="distributed" wrapText="1"/>
    </xf>
    <xf numFmtId="0" fontId="100" fillId="0" borderId="37" xfId="0" applyFont="1" applyBorder="1" applyAlignment="1">
      <alignment horizontal="center" vertical="distributed" wrapText="1"/>
    </xf>
    <xf numFmtId="0" fontId="100" fillId="2" borderId="55" xfId="0" applyFont="1" applyFill="1" applyBorder="1" applyAlignment="1" applyProtection="1">
      <alignment horizontal="center" vertical="center" wrapText="1"/>
      <protection locked="0"/>
    </xf>
    <xf numFmtId="0" fontId="100" fillId="2" borderId="37" xfId="0" applyFont="1" applyFill="1" applyBorder="1" applyAlignment="1" applyProtection="1">
      <alignment horizontal="center" vertical="center" wrapText="1"/>
      <protection locked="0"/>
    </xf>
    <xf numFmtId="0" fontId="108" fillId="0" borderId="55" xfId="0" applyFont="1" applyBorder="1" applyAlignment="1">
      <alignment horizontal="left" vertical="center" wrapText="1" indent="1"/>
    </xf>
    <xf numFmtId="0" fontId="108" fillId="0" borderId="56" xfId="0" applyFont="1" applyBorder="1" applyAlignment="1">
      <alignment horizontal="left" vertical="center" wrapText="1" indent="1"/>
    </xf>
    <xf numFmtId="0" fontId="108" fillId="0" borderId="37" xfId="0" applyFont="1" applyBorder="1" applyAlignment="1">
      <alignment horizontal="left" vertical="center" wrapText="1" indent="1"/>
    </xf>
    <xf numFmtId="0" fontId="108" fillId="0" borderId="44" xfId="0" applyFont="1" applyBorder="1" applyAlignment="1">
      <alignment horizontal="left" vertical="center" wrapText="1" indent="1"/>
    </xf>
    <xf numFmtId="38" fontId="100" fillId="0" borderId="54" xfId="49" applyFont="1" applyBorder="1" applyAlignment="1">
      <alignment horizontal="center" vertical="center"/>
    </xf>
    <xf numFmtId="38" fontId="100" fillId="0" borderId="55" xfId="49" applyFont="1" applyBorder="1" applyAlignment="1">
      <alignment horizontal="center" vertical="center"/>
    </xf>
    <xf numFmtId="38" fontId="100" fillId="0" borderId="73" xfId="49" applyFont="1" applyBorder="1" applyAlignment="1">
      <alignment horizontal="center" vertical="center"/>
    </xf>
    <xf numFmtId="38" fontId="100" fillId="0" borderId="47" xfId="49" applyFont="1" applyBorder="1" applyAlignment="1">
      <alignment horizontal="center" vertical="center"/>
    </xf>
    <xf numFmtId="38" fontId="100" fillId="0" borderId="88" xfId="49" applyFont="1" applyBorder="1" applyAlignment="1">
      <alignment horizontal="center" vertical="center"/>
    </xf>
    <xf numFmtId="38" fontId="100" fillId="0" borderId="93" xfId="49" applyFont="1" applyBorder="1" applyAlignment="1">
      <alignment horizontal="center" vertical="center"/>
    </xf>
    <xf numFmtId="0" fontId="123" fillId="0" borderId="111" xfId="0" applyFont="1" applyBorder="1" applyAlignment="1">
      <alignment horizontal="right" vertical="center"/>
    </xf>
    <xf numFmtId="0" fontId="123" fillId="0" borderId="71" xfId="0" applyFont="1" applyBorder="1" applyAlignment="1">
      <alignment horizontal="right" vertical="center"/>
    </xf>
    <xf numFmtId="0" fontId="123" fillId="0" borderId="109" xfId="0" applyFont="1" applyBorder="1" applyAlignment="1">
      <alignment horizontal="right" vertical="center"/>
    </xf>
    <xf numFmtId="0" fontId="123" fillId="0" borderId="51" xfId="0" applyFont="1" applyBorder="1" applyAlignment="1">
      <alignment horizontal="right" vertical="center"/>
    </xf>
    <xf numFmtId="0" fontId="123" fillId="0" borderId="47" xfId="0" applyFont="1" applyBorder="1" applyAlignment="1">
      <alignment horizontal="right" vertical="center"/>
    </xf>
    <xf numFmtId="0" fontId="123" fillId="0" borderId="93" xfId="0" applyFont="1" applyBorder="1" applyAlignment="1">
      <alignment horizontal="right" vertical="center"/>
    </xf>
    <xf numFmtId="38" fontId="100" fillId="0" borderId="60" xfId="49" applyFont="1" applyBorder="1" applyAlignment="1">
      <alignment horizontal="center" vertical="center"/>
    </xf>
    <xf numFmtId="38" fontId="123" fillId="0" borderId="109" xfId="49" applyFont="1" applyBorder="1" applyAlignment="1">
      <alignment horizontal="center" vertical="center"/>
    </xf>
    <xf numFmtId="38" fontId="123" fillId="0" borderId="93" xfId="49" applyFont="1" applyBorder="1" applyAlignment="1">
      <alignment horizontal="center" vertical="center"/>
    </xf>
    <xf numFmtId="0" fontId="100" fillId="0" borderId="54" xfId="0" applyFont="1" applyBorder="1" applyAlignment="1">
      <alignment horizontal="center" vertical="center"/>
    </xf>
    <xf numFmtId="0" fontId="100" fillId="0" borderId="56" xfId="0" applyFont="1" applyBorder="1" applyAlignment="1">
      <alignment horizontal="center" vertical="center"/>
    </xf>
    <xf numFmtId="0" fontId="100" fillId="0" borderId="38" xfId="0" applyFont="1" applyBorder="1" applyAlignment="1">
      <alignment horizontal="center" vertical="center"/>
    </xf>
    <xf numFmtId="0" fontId="100" fillId="0" borderId="49" xfId="0" applyFont="1" applyBorder="1" applyAlignment="1">
      <alignment horizontal="center" vertical="center"/>
    </xf>
    <xf numFmtId="38" fontId="100" fillId="0" borderId="38" xfId="49" applyFont="1" applyBorder="1" applyAlignment="1">
      <alignment horizontal="center" vertical="center"/>
    </xf>
    <xf numFmtId="38" fontId="100" fillId="0" borderId="0" xfId="49" applyFont="1" applyBorder="1" applyAlignment="1">
      <alignment horizontal="center" vertical="center"/>
    </xf>
    <xf numFmtId="0" fontId="108" fillId="0" borderId="42" xfId="0" applyFont="1" applyBorder="1" applyAlignment="1">
      <alignment horizontal="left" vertical="center" wrapText="1" indent="1"/>
    </xf>
    <xf numFmtId="0" fontId="108" fillId="0" borderId="75" xfId="0" applyFont="1" applyBorder="1" applyAlignment="1">
      <alignment horizontal="left" vertical="center" wrapText="1" indent="1"/>
    </xf>
    <xf numFmtId="0" fontId="100" fillId="0" borderId="111" xfId="0" applyFont="1" applyBorder="1" applyAlignment="1">
      <alignment horizontal="center" vertical="center"/>
    </xf>
    <xf numFmtId="0" fontId="100" fillId="0" borderId="104" xfId="0" applyFont="1" applyBorder="1" applyAlignment="1">
      <alignment horizontal="center" vertical="center"/>
    </xf>
    <xf numFmtId="0" fontId="100" fillId="0" borderId="59" xfId="0" applyFont="1" applyBorder="1" applyAlignment="1">
      <alignment horizontal="center" vertical="center"/>
    </xf>
    <xf numFmtId="0" fontId="100" fillId="0" borderId="31" xfId="0" applyFont="1" applyBorder="1" applyAlignment="1">
      <alignment horizontal="center" vertical="center"/>
    </xf>
    <xf numFmtId="0" fontId="100" fillId="0" borderId="72" xfId="0" applyFont="1" applyBorder="1" applyAlignment="1">
      <alignment horizontal="center" vertical="center"/>
    </xf>
    <xf numFmtId="0" fontId="100" fillId="0" borderId="44" xfId="0" applyFont="1" applyBorder="1" applyAlignment="1">
      <alignment horizontal="center" vertical="center"/>
    </xf>
    <xf numFmtId="0" fontId="100" fillId="0" borderId="92" xfId="0" applyFont="1" applyBorder="1" applyAlignment="1">
      <alignment horizontal="center" vertical="center" textRotation="255"/>
    </xf>
    <xf numFmtId="0" fontId="100" fillId="0" borderId="88" xfId="0" applyFont="1" applyBorder="1" applyAlignment="1">
      <alignment horizontal="center" vertical="center" textRotation="255"/>
    </xf>
    <xf numFmtId="0" fontId="100" fillId="0" borderId="50" xfId="0" applyFont="1" applyBorder="1" applyAlignment="1">
      <alignment horizontal="center" vertical="center" textRotation="255"/>
    </xf>
    <xf numFmtId="0" fontId="100" fillId="0" borderId="60" xfId="0" applyFont="1" applyBorder="1" applyAlignment="1">
      <alignment horizontal="center" vertical="center" textRotation="255"/>
    </xf>
    <xf numFmtId="0" fontId="100" fillId="0" borderId="54" xfId="0" applyFont="1" applyBorder="1" applyAlignment="1">
      <alignment horizontal="left" vertical="center"/>
    </xf>
    <xf numFmtId="0" fontId="100" fillId="0" borderId="55" xfId="0" applyFont="1" applyBorder="1" applyAlignment="1">
      <alignment horizontal="left" vertical="center"/>
    </xf>
    <xf numFmtId="0" fontId="100" fillId="0" borderId="88" xfId="0" applyFont="1" applyBorder="1" applyAlignment="1">
      <alignment horizontal="left" vertical="center"/>
    </xf>
    <xf numFmtId="0" fontId="100" fillId="0" borderId="38" xfId="0" applyFont="1" applyBorder="1" applyAlignment="1">
      <alignment horizontal="left" vertical="center"/>
    </xf>
    <xf numFmtId="0" fontId="100" fillId="0" borderId="0" xfId="0" applyFont="1" applyAlignment="1">
      <alignment horizontal="left" vertical="center"/>
    </xf>
    <xf numFmtId="0" fontId="100" fillId="0" borderId="60" xfId="0" applyFont="1" applyBorder="1" applyAlignment="1">
      <alignment horizontal="left" vertical="center"/>
    </xf>
    <xf numFmtId="0" fontId="100" fillId="0" borderId="31" xfId="0" applyFont="1" applyBorder="1" applyAlignment="1">
      <alignment horizontal="left" vertical="center"/>
    </xf>
    <xf numFmtId="0" fontId="100" fillId="0" borderId="37" xfId="0" applyFont="1" applyBorder="1" applyAlignment="1">
      <alignment horizontal="left" vertical="center"/>
    </xf>
    <xf numFmtId="0" fontId="100" fillId="0" borderId="53" xfId="0" applyFont="1" applyBorder="1" applyAlignment="1">
      <alignment horizontal="left" vertical="center"/>
    </xf>
    <xf numFmtId="0" fontId="100" fillId="2" borderId="37" xfId="0" applyFont="1" applyFill="1" applyBorder="1" applyAlignment="1" applyProtection="1">
      <alignment horizontal="center" vertical="center"/>
      <protection locked="0"/>
    </xf>
    <xf numFmtId="0" fontId="100" fillId="0" borderId="55" xfId="0" applyFont="1" applyBorder="1" applyAlignment="1" applyProtection="1">
      <alignment horizontal="center" vertical="center"/>
      <protection locked="0"/>
    </xf>
    <xf numFmtId="0" fontId="100" fillId="0" borderId="37" xfId="0" applyFont="1" applyBorder="1" applyAlignment="1" applyProtection="1">
      <alignment horizontal="center" vertical="center"/>
      <protection locked="0"/>
    </xf>
    <xf numFmtId="0" fontId="100" fillId="0" borderId="92" xfId="0" applyFont="1" applyBorder="1" applyAlignment="1">
      <alignment horizontal="center" vertical="center" wrapText="1"/>
    </xf>
    <xf numFmtId="0" fontId="100" fillId="0" borderId="51" xfId="0" applyFont="1" applyBorder="1" applyAlignment="1">
      <alignment horizontal="center" vertical="center"/>
    </xf>
    <xf numFmtId="0" fontId="100" fillId="0" borderId="47" xfId="0" applyFont="1" applyBorder="1" applyAlignment="1">
      <alignment horizontal="center" vertical="center"/>
    </xf>
    <xf numFmtId="0" fontId="100" fillId="0" borderId="93" xfId="0" applyFont="1" applyBorder="1" applyAlignment="1">
      <alignment horizontal="center" vertical="center"/>
    </xf>
    <xf numFmtId="0" fontId="100" fillId="2" borderId="0" xfId="0" applyFont="1" applyFill="1" applyAlignment="1" applyProtection="1">
      <alignment horizontal="left" vertical="center" wrapText="1"/>
      <protection locked="0"/>
    </xf>
    <xf numFmtId="0" fontId="100" fillId="2" borderId="73" xfId="0" applyFont="1" applyFill="1" applyBorder="1" applyAlignment="1" applyProtection="1">
      <alignment horizontal="left" vertical="center" wrapText="1"/>
      <protection locked="0"/>
    </xf>
    <xf numFmtId="0" fontId="100" fillId="2" borderId="47" xfId="0" applyFont="1" applyFill="1" applyBorder="1" applyAlignment="1" applyProtection="1">
      <alignment horizontal="left" vertical="center" wrapText="1"/>
      <protection locked="0"/>
    </xf>
    <xf numFmtId="0" fontId="100" fillId="2" borderId="48" xfId="0" applyFont="1" applyFill="1" applyBorder="1" applyAlignment="1" applyProtection="1">
      <alignment horizontal="left" vertical="center" wrapText="1"/>
      <protection locked="0"/>
    </xf>
    <xf numFmtId="0" fontId="100" fillId="0" borderId="89" xfId="0" applyFont="1" applyBorder="1" applyAlignment="1">
      <alignment horizontal="left" vertical="center"/>
    </xf>
    <xf numFmtId="0" fontId="100" fillId="0" borderId="33" xfId="0" applyFont="1" applyBorder="1" applyAlignment="1">
      <alignment horizontal="left" vertical="center"/>
    </xf>
    <xf numFmtId="0" fontId="100" fillId="0" borderId="54" xfId="0" applyFont="1" applyBorder="1" applyAlignment="1">
      <alignment horizontal="distributed" vertical="center"/>
    </xf>
    <xf numFmtId="0" fontId="100" fillId="0" borderId="55" xfId="0" applyFont="1" applyBorder="1" applyAlignment="1">
      <alignment horizontal="distributed" vertical="center"/>
    </xf>
    <xf numFmtId="0" fontId="100" fillId="0" borderId="31" xfId="0" applyFont="1" applyBorder="1" applyAlignment="1">
      <alignment horizontal="distributed" vertical="center"/>
    </xf>
    <xf numFmtId="0" fontId="100" fillId="0" borderId="37" xfId="0" applyFont="1" applyBorder="1" applyAlignment="1">
      <alignment horizontal="distributed" vertical="center"/>
    </xf>
    <xf numFmtId="0" fontId="100" fillId="34" borderId="33" xfId="0" applyFont="1" applyFill="1" applyBorder="1" applyAlignment="1">
      <alignment horizontal="center" vertical="center"/>
    </xf>
    <xf numFmtId="0" fontId="0" fillId="0" borderId="0" xfId="0" applyFill="1" applyAlignment="1" applyProtection="1">
      <alignment horizontal="center" vertical="center"/>
      <protection locked="0"/>
    </xf>
    <xf numFmtId="0" fontId="122" fillId="0" borderId="0" xfId="0" applyFont="1" applyAlignment="1">
      <alignment horizontal="center" vertical="center"/>
    </xf>
    <xf numFmtId="38" fontId="100" fillId="0" borderId="53" xfId="49" applyFont="1" applyBorder="1" applyAlignment="1">
      <alignment horizontal="center" vertical="center"/>
    </xf>
    <xf numFmtId="38" fontId="100" fillId="0" borderId="31" xfId="49" applyFont="1" applyBorder="1" applyAlignment="1">
      <alignment horizontal="center" vertical="center"/>
    </xf>
    <xf numFmtId="38" fontId="100" fillId="0" borderId="37" xfId="49" applyFont="1" applyBorder="1" applyAlignment="1">
      <alignment horizontal="center" vertical="center"/>
    </xf>
    <xf numFmtId="0" fontId="100" fillId="0" borderId="54" xfId="0" applyFont="1" applyBorder="1" applyAlignment="1">
      <alignment horizontal="right" vertical="center"/>
    </xf>
    <xf numFmtId="0" fontId="100" fillId="0" borderId="55" xfId="0" applyFont="1" applyBorder="1" applyAlignment="1">
      <alignment horizontal="right" vertical="center"/>
    </xf>
    <xf numFmtId="0" fontId="100" fillId="0" borderId="88" xfId="0" applyFont="1" applyBorder="1" applyAlignment="1">
      <alignment horizontal="right" vertical="center"/>
    </xf>
    <xf numFmtId="0" fontId="100" fillId="0" borderId="31" xfId="0" applyFont="1" applyBorder="1" applyAlignment="1">
      <alignment horizontal="right" vertical="center"/>
    </xf>
    <xf numFmtId="0" fontId="100" fillId="0" borderId="37" xfId="0" applyFont="1" applyBorder="1" applyAlignment="1">
      <alignment horizontal="right" vertical="center"/>
    </xf>
    <xf numFmtId="0" fontId="100" fillId="0" borderId="53" xfId="0" applyFont="1" applyBorder="1" applyAlignment="1">
      <alignment horizontal="right" vertical="center"/>
    </xf>
    <xf numFmtId="0" fontId="100" fillId="0" borderId="0" xfId="0" applyFont="1" applyBorder="1" applyAlignment="1">
      <alignment horizontal="left" vertical="center"/>
    </xf>
    <xf numFmtId="188" fontId="0" fillId="0" borderId="0" xfId="49" applyNumberFormat="1" applyFont="1" applyBorder="1" applyAlignment="1">
      <alignment horizontal="right" vertical="center"/>
    </xf>
    <xf numFmtId="0" fontId="118" fillId="36" borderId="35" xfId="0" applyFont="1" applyFill="1" applyBorder="1" applyAlignment="1">
      <alignment horizontal="center" vertical="center"/>
    </xf>
    <xf numFmtId="0" fontId="118" fillId="36" borderId="42" xfId="0" applyFont="1" applyFill="1" applyBorder="1" applyAlignment="1">
      <alignment horizontal="center" vertical="center"/>
    </xf>
    <xf numFmtId="0" fontId="118" fillId="36" borderId="43" xfId="0" applyFont="1" applyFill="1" applyBorder="1" applyAlignment="1">
      <alignment horizontal="center" vertical="center"/>
    </xf>
    <xf numFmtId="0" fontId="124" fillId="0" borderId="54" xfId="0" applyFont="1" applyBorder="1" applyAlignment="1">
      <alignment horizontal="left" vertical="center" wrapText="1"/>
    </xf>
    <xf numFmtId="0" fontId="124" fillId="0" borderId="55" xfId="0" applyFont="1" applyBorder="1" applyAlignment="1">
      <alignment horizontal="left" vertical="center" wrapText="1"/>
    </xf>
    <xf numFmtId="0" fontId="124" fillId="0" borderId="88" xfId="0" applyFont="1" applyBorder="1" applyAlignment="1">
      <alignment horizontal="left" vertical="center" wrapText="1"/>
    </xf>
    <xf numFmtId="0" fontId="124" fillId="0" borderId="38" xfId="0" applyFont="1" applyBorder="1" applyAlignment="1">
      <alignment horizontal="left" vertical="center" wrapText="1"/>
    </xf>
    <xf numFmtId="0" fontId="124" fillId="0" borderId="0" xfId="0" applyFont="1" applyBorder="1" applyAlignment="1">
      <alignment horizontal="left" vertical="center" wrapText="1"/>
    </xf>
    <xf numFmtId="0" fontId="124" fillId="0" borderId="60" xfId="0" applyFont="1" applyBorder="1" applyAlignment="1">
      <alignment horizontal="left" vertical="center" wrapText="1"/>
    </xf>
    <xf numFmtId="0" fontId="124" fillId="0" borderId="31" xfId="0" applyFont="1" applyBorder="1" applyAlignment="1">
      <alignment horizontal="left" vertical="center" wrapText="1"/>
    </xf>
    <xf numFmtId="0" fontId="124" fillId="0" borderId="37" xfId="0" applyFont="1" applyBorder="1" applyAlignment="1">
      <alignment horizontal="left" vertical="center" wrapText="1"/>
    </xf>
    <xf numFmtId="0" fontId="124" fillId="0" borderId="53" xfId="0" applyFont="1" applyBorder="1" applyAlignment="1">
      <alignment horizontal="left" vertical="center" wrapText="1"/>
    </xf>
    <xf numFmtId="0" fontId="118" fillId="36" borderId="33" xfId="0" applyFont="1" applyFill="1" applyBorder="1" applyAlignment="1">
      <alignment horizontal="center" vertical="center"/>
    </xf>
    <xf numFmtId="191" fontId="117" fillId="0" borderId="33" xfId="0" applyNumberFormat="1" applyFont="1" applyBorder="1" applyAlignment="1">
      <alignment horizontal="center" vertical="center"/>
    </xf>
    <xf numFmtId="0" fontId="113" fillId="0" borderId="0" xfId="0" applyFont="1" applyAlignment="1">
      <alignment vertical="center"/>
    </xf>
    <xf numFmtId="0" fontId="118" fillId="36" borderId="0" xfId="0" applyFont="1" applyFill="1" applyAlignment="1">
      <alignment horizontal="center" vertical="center"/>
    </xf>
    <xf numFmtId="0" fontId="113" fillId="0" borderId="0" xfId="0" applyFont="1" applyAlignment="1">
      <alignment vertical="center" wrapText="1"/>
    </xf>
    <xf numFmtId="0" fontId="112" fillId="0" borderId="35" xfId="0" applyFont="1" applyBorder="1" applyAlignment="1">
      <alignment horizontal="center" vertical="center"/>
    </xf>
    <xf numFmtId="0" fontId="112" fillId="0" borderId="42" xfId="0" applyFont="1" applyBorder="1" applyAlignment="1">
      <alignment horizontal="center" vertical="center"/>
    </xf>
    <xf numFmtId="0" fontId="112" fillId="0" borderId="43" xfId="0" applyFont="1" applyBorder="1" applyAlignment="1">
      <alignment horizontal="center" vertical="center"/>
    </xf>
    <xf numFmtId="0" fontId="120" fillId="0" borderId="0" xfId="0" applyFont="1" applyAlignment="1">
      <alignment horizontal="center" vertical="center"/>
    </xf>
    <xf numFmtId="180" fontId="112" fillId="0" borderId="0" xfId="0" applyNumberFormat="1" applyFont="1" applyFill="1" applyAlignment="1">
      <alignment horizontal="center" vertical="center"/>
    </xf>
    <xf numFmtId="0" fontId="117" fillId="0" borderId="0" xfId="0" applyFont="1" applyAlignment="1">
      <alignment horizontal="left" vertical="center" indent="1"/>
    </xf>
    <xf numFmtId="191" fontId="11" fillId="0" borderId="33" xfId="0" applyNumberFormat="1" applyFont="1" applyBorder="1" applyAlignment="1">
      <alignment horizontal="center" vertical="center"/>
    </xf>
    <xf numFmtId="0" fontId="113" fillId="0" borderId="0" xfId="0" applyFont="1" applyAlignment="1">
      <alignment horizontal="left" vertical="center" wrapText="1"/>
    </xf>
    <xf numFmtId="0" fontId="118" fillId="36" borderId="30" xfId="0" applyFont="1" applyFill="1" applyBorder="1" applyAlignment="1">
      <alignment horizontal="center" vertical="center"/>
    </xf>
    <xf numFmtId="0" fontId="113" fillId="0" borderId="0" xfId="0" applyFont="1" applyAlignment="1">
      <alignment horizontal="center" vertical="center"/>
    </xf>
    <xf numFmtId="0" fontId="112" fillId="0" borderId="0" xfId="0" applyFont="1" applyAlignment="1">
      <alignment horizontal="center" vertical="center"/>
    </xf>
    <xf numFmtId="0" fontId="113" fillId="0" borderId="0" xfId="0" applyFont="1" applyAlignment="1">
      <alignment horizontal="left" vertical="center"/>
    </xf>
    <xf numFmtId="0" fontId="125" fillId="0" borderId="0" xfId="0" applyFont="1" applyAlignment="1">
      <alignment horizontal="left" vertical="center"/>
    </xf>
    <xf numFmtId="0" fontId="119" fillId="0" borderId="0" xfId="0" applyFont="1" applyAlignment="1">
      <alignment horizontal="left" vertical="center"/>
    </xf>
    <xf numFmtId="0" fontId="112" fillId="0" borderId="35" xfId="0" applyFont="1" applyBorder="1" applyAlignment="1">
      <alignment horizontal="left" vertical="center"/>
    </xf>
    <xf numFmtId="0" fontId="112" fillId="0" borderId="42" xfId="0" applyFont="1" applyBorder="1" applyAlignment="1">
      <alignment horizontal="left" vertical="center"/>
    </xf>
    <xf numFmtId="0" fontId="112" fillId="0" borderId="43" xfId="0" applyFont="1" applyBorder="1" applyAlignment="1">
      <alignment horizontal="left" vertical="center"/>
    </xf>
    <xf numFmtId="0" fontId="111" fillId="0" borderId="54" xfId="0" applyFont="1" applyBorder="1" applyAlignment="1">
      <alignment horizontal="left" vertical="center" wrapText="1"/>
    </xf>
    <xf numFmtId="0" fontId="111" fillId="0" borderId="55" xfId="0" applyFont="1" applyBorder="1" applyAlignment="1">
      <alignment horizontal="left" vertical="center" wrapText="1"/>
    </xf>
    <xf numFmtId="0" fontId="111" fillId="0" borderId="88" xfId="0" applyFont="1" applyBorder="1" applyAlignment="1">
      <alignment horizontal="left" vertical="center" wrapText="1"/>
    </xf>
    <xf numFmtId="0" fontId="111" fillId="0" borderId="38" xfId="0" applyFont="1" applyBorder="1" applyAlignment="1">
      <alignment horizontal="left" vertical="center" wrapText="1"/>
    </xf>
    <xf numFmtId="0" fontId="111" fillId="0" borderId="0" xfId="0" applyFont="1" applyBorder="1" applyAlignment="1">
      <alignment horizontal="left" vertical="center" wrapText="1"/>
    </xf>
    <xf numFmtId="0" fontId="111" fillId="0" borderId="60" xfId="0" applyFont="1" applyBorder="1" applyAlignment="1">
      <alignment horizontal="left" vertical="center" wrapText="1"/>
    </xf>
    <xf numFmtId="0" fontId="111" fillId="0" borderId="31" xfId="0" applyFont="1" applyBorder="1" applyAlignment="1">
      <alignment horizontal="left" vertical="center" wrapText="1"/>
    </xf>
    <xf numFmtId="0" fontId="111" fillId="0" borderId="37" xfId="0" applyFont="1" applyBorder="1" applyAlignment="1">
      <alignment horizontal="left" vertical="center" wrapText="1"/>
    </xf>
    <xf numFmtId="0" fontId="111" fillId="0" borderId="53" xfId="0" applyFont="1" applyBorder="1" applyAlignment="1">
      <alignment horizontal="left" vertical="center" wrapText="1"/>
    </xf>
    <xf numFmtId="0" fontId="126" fillId="0" borderId="37"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28</xdr:row>
      <xdr:rowOff>0</xdr:rowOff>
    </xdr:from>
    <xdr:to>
      <xdr:col>46</xdr:col>
      <xdr:colOff>19050</xdr:colOff>
      <xdr:row>32</xdr:row>
      <xdr:rowOff>0</xdr:rowOff>
    </xdr:to>
    <xdr:sp>
      <xdr:nvSpPr>
        <xdr:cNvPr id="1" name="吹き出し: 左矢印 1"/>
        <xdr:cNvSpPr>
          <a:spLocks/>
        </xdr:cNvSpPr>
      </xdr:nvSpPr>
      <xdr:spPr>
        <a:xfrm>
          <a:off x="6096000" y="4905375"/>
          <a:ext cx="933450" cy="685800"/>
        </a:xfrm>
        <a:prstGeom prst="leftArrowCallout">
          <a:avLst>
            <a:gd name="adj1" fmla="val -31620"/>
            <a:gd name="adj2" fmla="val -28199"/>
            <a:gd name="adj3" fmla="val -36050"/>
            <a:gd name="adj4" fmla="val -3657"/>
          </a:avLst>
        </a:prstGeom>
        <a:solidFill>
          <a:srgbClr val="4F81BD"/>
        </a:solidFill>
        <a:ln w="9525" cmpd="sng">
          <a:noFill/>
        </a:ln>
      </xdr:spPr>
      <xdr:txBody>
        <a:bodyPr vertOverflow="clip" wrap="square"/>
        <a:p>
          <a:pPr algn="l">
            <a:defRPr/>
          </a:pPr>
          <a:r>
            <a:rPr lang="en-US" cap="none" sz="1100" b="0" i="0" u="none" baseline="0">
              <a:solidFill>
                <a:srgbClr val="FFFFFF"/>
              </a:solidFill>
            </a:rPr>
            <a:t>青色セルにご記載ください。</a:t>
          </a:r>
        </a:p>
      </xdr:txBody>
    </xdr:sp>
    <xdr:clientData/>
  </xdr:twoCellAnchor>
  <xdr:twoCellAnchor>
    <xdr:from>
      <xdr:col>39</xdr:col>
      <xdr:colOff>123825</xdr:colOff>
      <xdr:row>9</xdr:row>
      <xdr:rowOff>95250</xdr:rowOff>
    </xdr:from>
    <xdr:to>
      <xdr:col>46</xdr:col>
      <xdr:colOff>66675</xdr:colOff>
      <xdr:row>19</xdr:row>
      <xdr:rowOff>57150</xdr:rowOff>
    </xdr:to>
    <xdr:sp>
      <xdr:nvSpPr>
        <xdr:cNvPr id="2" name="吹き出し: 左矢印 2"/>
        <xdr:cNvSpPr>
          <a:spLocks/>
        </xdr:cNvSpPr>
      </xdr:nvSpPr>
      <xdr:spPr>
        <a:xfrm>
          <a:off x="6067425" y="1676400"/>
          <a:ext cx="1009650" cy="1733550"/>
        </a:xfrm>
        <a:prstGeom prst="leftArrowCallout">
          <a:avLst>
            <a:gd name="adj1" fmla="val -31620"/>
            <a:gd name="adj2" fmla="val -11212"/>
            <a:gd name="adj3" fmla="val -35601"/>
            <a:gd name="adj4" fmla="val -2486"/>
          </a:avLst>
        </a:prstGeom>
        <a:solidFill>
          <a:srgbClr val="4F81BD"/>
        </a:solidFill>
        <a:ln w="9525" cmpd="sng">
          <a:noFill/>
        </a:ln>
      </xdr:spPr>
      <xdr:txBody>
        <a:bodyPr vertOverflow="clip" wrap="square"/>
        <a:p>
          <a:pPr algn="l">
            <a:defRPr/>
          </a:pPr>
          <a:r>
            <a:rPr lang="en-US" cap="none" sz="1100" b="0" i="0" u="none" baseline="0">
              <a:solidFill>
                <a:srgbClr val="FFFFFF"/>
              </a:solidFill>
            </a:rPr>
            <a:t>黄色セルは入力シートの内容が反映されます。</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入力に相違がないか確認下さい。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4</xdr:row>
      <xdr:rowOff>28575</xdr:rowOff>
    </xdr:from>
    <xdr:to>
      <xdr:col>15</xdr:col>
      <xdr:colOff>104775</xdr:colOff>
      <xdr:row>11</xdr:row>
      <xdr:rowOff>76200</xdr:rowOff>
    </xdr:to>
    <xdr:sp>
      <xdr:nvSpPr>
        <xdr:cNvPr id="1" name="テキスト ボックス 1"/>
        <xdr:cNvSpPr txBox="1">
          <a:spLocks noChangeArrowheads="1"/>
        </xdr:cNvSpPr>
      </xdr:nvSpPr>
      <xdr:spPr>
        <a:xfrm>
          <a:off x="6562725" y="1047750"/>
          <a:ext cx="2914650" cy="1485900"/>
        </a:xfrm>
        <a:prstGeom prst="rect">
          <a:avLst/>
        </a:prstGeom>
        <a:solidFill>
          <a:srgbClr val="F79646"/>
        </a:solidFill>
        <a:ln w="9525" cmpd="sng">
          <a:noFill/>
        </a:ln>
      </xdr:spPr>
      <xdr:txBody>
        <a:bodyPr vertOverflow="clip" wrap="square"/>
        <a:p>
          <a:pPr algn="l">
            <a:defRPr/>
          </a:pPr>
          <a:r>
            <a:rPr lang="en-US" cap="none" sz="3600" b="0" i="0" u="none" baseline="0">
              <a:solidFill>
                <a:srgbClr val="FFFFFF"/>
              </a:solidFill>
              <a:latin typeface="Calibri"/>
              <a:ea typeface="Calibri"/>
              <a:cs typeface="Calibri"/>
            </a:rPr>
            <a:t>2020</a:t>
          </a:r>
          <a:r>
            <a:rPr lang="en-US" cap="none" sz="3600" b="0" i="0" u="none" baseline="0">
              <a:solidFill>
                <a:srgbClr val="FFFFFF"/>
              </a:solidFill>
              <a:latin typeface="ＭＳ Ｐゴシック"/>
              <a:ea typeface="ＭＳ Ｐゴシック"/>
              <a:cs typeface="ＭＳ Ｐゴシック"/>
            </a:rPr>
            <a:t>年</a:t>
          </a:r>
          <a:r>
            <a:rPr lang="en-US" cap="none" sz="3600" b="0" i="0" u="none" baseline="0">
              <a:solidFill>
                <a:srgbClr val="FFFFFF"/>
              </a:solidFill>
              <a:latin typeface="Calibri"/>
              <a:ea typeface="Calibri"/>
              <a:cs typeface="Calibri"/>
            </a:rPr>
            <a:t>4</a:t>
          </a:r>
          <a:r>
            <a:rPr lang="en-US" cap="none" sz="3600" b="0" i="0" u="none" baseline="0">
              <a:solidFill>
                <a:srgbClr val="FFFFFF"/>
              </a:solidFill>
              <a:latin typeface="ＭＳ Ｐゴシック"/>
              <a:ea typeface="ＭＳ Ｐゴシック"/>
              <a:cs typeface="ＭＳ Ｐゴシック"/>
            </a:rPr>
            <a:t>月</a:t>
          </a:r>
          <a:r>
            <a:rPr lang="en-US" cap="none" sz="3600" b="0" i="0" u="none" baseline="0">
              <a:solidFill>
                <a:srgbClr val="FFFFFF"/>
              </a:solidFill>
              <a:latin typeface="Calibri"/>
              <a:ea typeface="Calibri"/>
              <a:cs typeface="Calibri"/>
            </a:rPr>
            <a:t>1</a:t>
          </a:r>
          <a:r>
            <a:rPr lang="en-US" cap="none" sz="3600" b="0" i="0" u="none" baseline="0">
              <a:solidFill>
                <a:srgbClr val="FFFFFF"/>
              </a:solidFill>
              <a:latin typeface="ＭＳ Ｐゴシック"/>
              <a:ea typeface="ＭＳ Ｐゴシック"/>
              <a:cs typeface="ＭＳ Ｐゴシック"/>
            </a:rPr>
            <a:t>日以降の契約はこちらを使用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26</xdr:row>
      <xdr:rowOff>0</xdr:rowOff>
    </xdr:from>
    <xdr:to>
      <xdr:col>46</xdr:col>
      <xdr:colOff>19050</xdr:colOff>
      <xdr:row>31</xdr:row>
      <xdr:rowOff>95250</xdr:rowOff>
    </xdr:to>
    <xdr:sp>
      <xdr:nvSpPr>
        <xdr:cNvPr id="1" name="吹き出し: 左矢印 1"/>
        <xdr:cNvSpPr>
          <a:spLocks/>
        </xdr:cNvSpPr>
      </xdr:nvSpPr>
      <xdr:spPr>
        <a:xfrm>
          <a:off x="6096000" y="4562475"/>
          <a:ext cx="933450" cy="952500"/>
        </a:xfrm>
        <a:prstGeom prst="leftArrowCallout">
          <a:avLst>
            <a:gd name="adj1" fmla="val -31620"/>
            <a:gd name="adj2" fmla="val -23152"/>
            <a:gd name="adj3" fmla="val -38449"/>
            <a:gd name="adj4" fmla="val -3657"/>
          </a:avLst>
        </a:prstGeom>
        <a:solidFill>
          <a:srgbClr val="4F81BD"/>
        </a:solidFill>
        <a:ln w="9525" cmpd="sng">
          <a:noFill/>
        </a:ln>
      </xdr:spPr>
      <xdr:txBody>
        <a:bodyPr vertOverflow="clip" wrap="square"/>
        <a:p>
          <a:pPr algn="l">
            <a:defRPr/>
          </a:pPr>
          <a:r>
            <a:rPr lang="en-US" cap="none" sz="1100" b="0" i="0" u="none" baseline="0">
              <a:solidFill>
                <a:srgbClr val="FFFFFF"/>
              </a:solidFill>
            </a:rPr>
            <a:t>青色セルにご記載ください。</a:t>
          </a:r>
        </a:p>
      </xdr:txBody>
    </xdr:sp>
    <xdr:clientData/>
  </xdr:twoCellAnchor>
  <xdr:twoCellAnchor>
    <xdr:from>
      <xdr:col>39</xdr:col>
      <xdr:colOff>123825</xdr:colOff>
      <xdr:row>9</xdr:row>
      <xdr:rowOff>95250</xdr:rowOff>
    </xdr:from>
    <xdr:to>
      <xdr:col>46</xdr:col>
      <xdr:colOff>66675</xdr:colOff>
      <xdr:row>19</xdr:row>
      <xdr:rowOff>57150</xdr:rowOff>
    </xdr:to>
    <xdr:sp>
      <xdr:nvSpPr>
        <xdr:cNvPr id="2" name="吹き出し: 左矢印 2"/>
        <xdr:cNvSpPr>
          <a:spLocks/>
        </xdr:cNvSpPr>
      </xdr:nvSpPr>
      <xdr:spPr>
        <a:xfrm>
          <a:off x="6067425" y="1676400"/>
          <a:ext cx="1009650" cy="1733550"/>
        </a:xfrm>
        <a:prstGeom prst="leftArrowCallout">
          <a:avLst>
            <a:gd name="adj1" fmla="val -31620"/>
            <a:gd name="adj2" fmla="val -11212"/>
            <a:gd name="adj3" fmla="val -35601"/>
            <a:gd name="adj4" fmla="val -2486"/>
          </a:avLst>
        </a:prstGeom>
        <a:solidFill>
          <a:srgbClr val="4F81BD"/>
        </a:solidFill>
        <a:ln w="9525" cmpd="sng">
          <a:noFill/>
        </a:ln>
      </xdr:spPr>
      <xdr:txBody>
        <a:bodyPr vertOverflow="clip" wrap="square"/>
        <a:p>
          <a:pPr algn="l">
            <a:defRPr/>
          </a:pPr>
          <a:r>
            <a:rPr lang="en-US" cap="none" sz="1100" b="0" i="0" u="none" baseline="0">
              <a:solidFill>
                <a:srgbClr val="FFFFFF"/>
              </a:solidFill>
            </a:rPr>
            <a:t>黄色セルは入力シートの内容が反映されます。</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入力に相違がないか確認下さい。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123825</xdr:colOff>
      <xdr:row>25</xdr:row>
      <xdr:rowOff>152400</xdr:rowOff>
    </xdr:from>
    <xdr:to>
      <xdr:col>46</xdr:col>
      <xdr:colOff>133350</xdr:colOff>
      <xdr:row>30</xdr:row>
      <xdr:rowOff>114300</xdr:rowOff>
    </xdr:to>
    <xdr:sp>
      <xdr:nvSpPr>
        <xdr:cNvPr id="1" name="吹き出し: 左矢印 1"/>
        <xdr:cNvSpPr>
          <a:spLocks/>
        </xdr:cNvSpPr>
      </xdr:nvSpPr>
      <xdr:spPr>
        <a:xfrm>
          <a:off x="6248400" y="4476750"/>
          <a:ext cx="933450" cy="819150"/>
        </a:xfrm>
        <a:prstGeom prst="leftArrowCallout">
          <a:avLst>
            <a:gd name="adj1" fmla="val -31620"/>
            <a:gd name="adj2" fmla="val -28199"/>
            <a:gd name="adj3" fmla="val -36050"/>
            <a:gd name="adj4" fmla="val -3657"/>
          </a:avLst>
        </a:prstGeom>
        <a:solidFill>
          <a:srgbClr val="4F81BD"/>
        </a:solidFill>
        <a:ln w="9525" cmpd="sng">
          <a:noFill/>
        </a:ln>
      </xdr:spPr>
      <xdr:txBody>
        <a:bodyPr vertOverflow="clip" wrap="square"/>
        <a:p>
          <a:pPr algn="l">
            <a:defRPr/>
          </a:pPr>
          <a:r>
            <a:rPr lang="en-US" cap="none" sz="1100" b="0" i="0" u="none" baseline="0">
              <a:solidFill>
                <a:srgbClr val="FFFFFF"/>
              </a:solidFill>
            </a:rPr>
            <a:t>青いセルにご記載ください。</a:t>
          </a:r>
        </a:p>
      </xdr:txBody>
    </xdr:sp>
    <xdr:clientData/>
  </xdr:twoCellAnchor>
  <xdr:twoCellAnchor>
    <xdr:from>
      <xdr:col>40</xdr:col>
      <xdr:colOff>57150</xdr:colOff>
      <xdr:row>54</xdr:row>
      <xdr:rowOff>57150</xdr:rowOff>
    </xdr:from>
    <xdr:to>
      <xdr:col>46</xdr:col>
      <xdr:colOff>66675</xdr:colOff>
      <xdr:row>59</xdr:row>
      <xdr:rowOff>38100</xdr:rowOff>
    </xdr:to>
    <xdr:sp>
      <xdr:nvSpPr>
        <xdr:cNvPr id="2" name="吹き出し: 左矢印 2"/>
        <xdr:cNvSpPr>
          <a:spLocks/>
        </xdr:cNvSpPr>
      </xdr:nvSpPr>
      <xdr:spPr>
        <a:xfrm>
          <a:off x="6181725" y="9401175"/>
          <a:ext cx="933450" cy="838200"/>
        </a:xfrm>
        <a:prstGeom prst="leftArrowCallout">
          <a:avLst>
            <a:gd name="adj1" fmla="val -31620"/>
            <a:gd name="adj2" fmla="val -28199"/>
            <a:gd name="adj3" fmla="val -35726"/>
            <a:gd name="adj4" fmla="val -3657"/>
          </a:avLst>
        </a:prstGeom>
        <a:solidFill>
          <a:srgbClr val="4F81BD"/>
        </a:solidFill>
        <a:ln w="9525" cmpd="sng">
          <a:noFill/>
        </a:ln>
      </xdr:spPr>
      <xdr:txBody>
        <a:bodyPr vertOverflow="clip" wrap="square"/>
        <a:p>
          <a:pPr algn="l">
            <a:defRPr/>
          </a:pPr>
          <a:r>
            <a:rPr lang="en-US" cap="none" sz="1100" b="0" i="0" u="none" baseline="0">
              <a:solidFill>
                <a:srgbClr val="FFFFFF"/>
              </a:solidFill>
            </a:rPr>
            <a:t>請求書送付先をご記載ください。</a:t>
          </a:r>
        </a:p>
      </xdr:txBody>
    </xdr:sp>
    <xdr:clientData/>
  </xdr:twoCellAnchor>
  <xdr:twoCellAnchor>
    <xdr:from>
      <xdr:col>40</xdr:col>
      <xdr:colOff>85725</xdr:colOff>
      <xdr:row>8</xdr:row>
      <xdr:rowOff>95250</xdr:rowOff>
    </xdr:from>
    <xdr:to>
      <xdr:col>46</xdr:col>
      <xdr:colOff>123825</xdr:colOff>
      <xdr:row>15</xdr:row>
      <xdr:rowOff>152400</xdr:rowOff>
    </xdr:to>
    <xdr:sp>
      <xdr:nvSpPr>
        <xdr:cNvPr id="3" name="吹き出し: 左矢印 3"/>
        <xdr:cNvSpPr>
          <a:spLocks/>
        </xdr:cNvSpPr>
      </xdr:nvSpPr>
      <xdr:spPr>
        <a:xfrm>
          <a:off x="6210300" y="1504950"/>
          <a:ext cx="962025" cy="1257300"/>
        </a:xfrm>
        <a:prstGeom prst="leftArrowCallout">
          <a:avLst>
            <a:gd name="adj1" fmla="val -31620"/>
            <a:gd name="adj2" fmla="val -17504"/>
            <a:gd name="adj3" fmla="val -39203"/>
            <a:gd name="adj4" fmla="val -4754"/>
          </a:avLst>
        </a:prstGeom>
        <a:solidFill>
          <a:srgbClr val="4F81BD"/>
        </a:solidFill>
        <a:ln w="9525" cmpd="sng">
          <a:noFill/>
        </a:ln>
      </xdr:spPr>
      <xdr:txBody>
        <a:bodyPr vertOverflow="clip" wrap="square"/>
        <a:p>
          <a:pPr algn="l">
            <a:defRPr/>
          </a:pPr>
          <a:r>
            <a:rPr lang="en-US" cap="none" sz="1100" b="0" i="0" u="none" baseline="0">
              <a:solidFill>
                <a:srgbClr val="FFFFFF"/>
              </a:solidFill>
            </a:rPr>
            <a:t>「請求書の宛名」が依頼者名称と違う場合は備考欄に「請求書宛名」をご記載ください。</a:t>
          </a:r>
        </a:p>
      </xdr:txBody>
    </xdr:sp>
    <xdr:clientData/>
  </xdr:twoCellAnchor>
  <xdr:twoCellAnchor>
    <xdr:from>
      <xdr:col>47</xdr:col>
      <xdr:colOff>95250</xdr:colOff>
      <xdr:row>1</xdr:row>
      <xdr:rowOff>0</xdr:rowOff>
    </xdr:from>
    <xdr:to>
      <xdr:col>66</xdr:col>
      <xdr:colOff>114300</xdr:colOff>
      <xdr:row>12</xdr:row>
      <xdr:rowOff>0</xdr:rowOff>
    </xdr:to>
    <xdr:sp>
      <xdr:nvSpPr>
        <xdr:cNvPr id="4" name="テキスト ボックス 5"/>
        <xdr:cNvSpPr txBox="1">
          <a:spLocks noChangeArrowheads="1"/>
        </xdr:cNvSpPr>
      </xdr:nvSpPr>
      <xdr:spPr>
        <a:xfrm>
          <a:off x="7296150" y="171450"/>
          <a:ext cx="2914650" cy="1924050"/>
        </a:xfrm>
        <a:prstGeom prst="rect">
          <a:avLst/>
        </a:prstGeom>
        <a:solidFill>
          <a:srgbClr val="F79646"/>
        </a:solidFill>
        <a:ln w="9525" cmpd="sng">
          <a:noFill/>
        </a:ln>
      </xdr:spPr>
      <xdr:txBody>
        <a:bodyPr vertOverflow="clip" wrap="square"/>
        <a:p>
          <a:pPr algn="l">
            <a:defRPr/>
          </a:pPr>
          <a:r>
            <a:rPr lang="en-US" cap="none" sz="3600" b="0" i="0" u="none" baseline="0">
              <a:solidFill>
                <a:srgbClr val="FFFFFF"/>
              </a:solidFill>
              <a:latin typeface="Calibri"/>
              <a:ea typeface="Calibri"/>
              <a:cs typeface="Calibri"/>
            </a:rPr>
            <a:t>2020</a:t>
          </a:r>
          <a:r>
            <a:rPr lang="en-US" cap="none" sz="3600" b="0" i="0" u="none" baseline="0">
              <a:solidFill>
                <a:srgbClr val="FFFFFF"/>
              </a:solidFill>
              <a:latin typeface="ＭＳ Ｐゴシック"/>
              <a:ea typeface="ＭＳ Ｐゴシック"/>
              <a:cs typeface="ＭＳ Ｐゴシック"/>
            </a:rPr>
            <a:t>年</a:t>
          </a:r>
          <a:r>
            <a:rPr lang="en-US" cap="none" sz="3600" b="0" i="0" u="none" baseline="0">
              <a:solidFill>
                <a:srgbClr val="FFFFFF"/>
              </a:solidFill>
              <a:latin typeface="Calibri"/>
              <a:ea typeface="Calibri"/>
              <a:cs typeface="Calibri"/>
            </a:rPr>
            <a:t>3</a:t>
          </a:r>
          <a:r>
            <a:rPr lang="en-US" cap="none" sz="3600" b="0" i="0" u="none" baseline="0">
              <a:solidFill>
                <a:srgbClr val="FFFFFF"/>
              </a:solidFill>
              <a:latin typeface="ＭＳ Ｐゴシック"/>
              <a:ea typeface="ＭＳ Ｐゴシック"/>
              <a:cs typeface="ＭＳ Ｐゴシック"/>
            </a:rPr>
            <a:t>月</a:t>
          </a:r>
          <a:r>
            <a:rPr lang="en-US" cap="none" sz="3600" b="0" i="0" u="none" baseline="0">
              <a:solidFill>
                <a:srgbClr val="FFFFFF"/>
              </a:solidFill>
              <a:latin typeface="Calibri"/>
              <a:ea typeface="Calibri"/>
              <a:cs typeface="Calibri"/>
            </a:rPr>
            <a:t>31</a:t>
          </a:r>
          <a:r>
            <a:rPr lang="en-US" cap="none" sz="3600" b="0" i="0" u="none" baseline="0">
              <a:solidFill>
                <a:srgbClr val="FFFFFF"/>
              </a:solidFill>
              <a:latin typeface="ＭＳ Ｐゴシック"/>
              <a:ea typeface="ＭＳ Ｐゴシック"/>
              <a:cs typeface="ＭＳ Ｐゴシック"/>
            </a:rPr>
            <a:t>日までの契約は</a:t>
          </a:r>
          <a:r>
            <a:rPr lang="en-US" cap="none" sz="3600" b="0" i="0" u="none" baseline="0">
              <a:solidFill>
                <a:srgbClr val="FFFFFF"/>
              </a:solidFill>
              <a:latin typeface="Calibri"/>
              <a:ea typeface="Calibri"/>
              <a:cs typeface="Calibri"/>
            </a:rPr>
            <a:t>
</a:t>
          </a:r>
          <a:r>
            <a:rPr lang="en-US" cap="none" sz="3600" b="0" i="0" u="none" baseline="0">
              <a:solidFill>
                <a:srgbClr val="FFFFFF"/>
              </a:solidFill>
              <a:latin typeface="ＭＳ Ｐゴシック"/>
              <a:ea typeface="ＭＳ Ｐゴシック"/>
              <a:cs typeface="ＭＳ Ｐゴシック"/>
            </a:rPr>
            <a:t>こちらを使用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123825</xdr:colOff>
      <xdr:row>25</xdr:row>
      <xdr:rowOff>152400</xdr:rowOff>
    </xdr:from>
    <xdr:to>
      <xdr:col>46</xdr:col>
      <xdr:colOff>133350</xdr:colOff>
      <xdr:row>30</xdr:row>
      <xdr:rowOff>114300</xdr:rowOff>
    </xdr:to>
    <xdr:sp>
      <xdr:nvSpPr>
        <xdr:cNvPr id="1" name="吹き出し: 左矢印 1"/>
        <xdr:cNvSpPr>
          <a:spLocks/>
        </xdr:cNvSpPr>
      </xdr:nvSpPr>
      <xdr:spPr>
        <a:xfrm>
          <a:off x="6248400" y="4476750"/>
          <a:ext cx="933450" cy="819150"/>
        </a:xfrm>
        <a:prstGeom prst="leftArrowCallout">
          <a:avLst>
            <a:gd name="adj1" fmla="val -31620"/>
            <a:gd name="adj2" fmla="val -28199"/>
            <a:gd name="adj3" fmla="val -36050"/>
            <a:gd name="adj4" fmla="val -3657"/>
          </a:avLst>
        </a:prstGeom>
        <a:solidFill>
          <a:srgbClr val="4F81BD"/>
        </a:solidFill>
        <a:ln w="9525" cmpd="sng">
          <a:noFill/>
        </a:ln>
      </xdr:spPr>
      <xdr:txBody>
        <a:bodyPr vertOverflow="clip" wrap="square"/>
        <a:p>
          <a:pPr algn="l">
            <a:defRPr/>
          </a:pPr>
          <a:r>
            <a:rPr lang="en-US" cap="none" sz="1100" b="0" i="0" u="none" baseline="0">
              <a:solidFill>
                <a:srgbClr val="FFFFFF"/>
              </a:solidFill>
            </a:rPr>
            <a:t>青いセルにご記載ください。</a:t>
          </a:r>
        </a:p>
      </xdr:txBody>
    </xdr:sp>
    <xdr:clientData/>
  </xdr:twoCellAnchor>
  <xdr:twoCellAnchor>
    <xdr:from>
      <xdr:col>40</xdr:col>
      <xdr:colOff>57150</xdr:colOff>
      <xdr:row>60</xdr:row>
      <xdr:rowOff>57150</xdr:rowOff>
    </xdr:from>
    <xdr:to>
      <xdr:col>46</xdr:col>
      <xdr:colOff>66675</xdr:colOff>
      <xdr:row>65</xdr:row>
      <xdr:rowOff>38100</xdr:rowOff>
    </xdr:to>
    <xdr:sp>
      <xdr:nvSpPr>
        <xdr:cNvPr id="2" name="吹き出し: 左矢印 2"/>
        <xdr:cNvSpPr>
          <a:spLocks/>
        </xdr:cNvSpPr>
      </xdr:nvSpPr>
      <xdr:spPr>
        <a:xfrm>
          <a:off x="6181725" y="10429875"/>
          <a:ext cx="933450" cy="838200"/>
        </a:xfrm>
        <a:prstGeom prst="leftArrowCallout">
          <a:avLst>
            <a:gd name="adj1" fmla="val -31620"/>
            <a:gd name="adj2" fmla="val -28199"/>
            <a:gd name="adj3" fmla="val -35726"/>
            <a:gd name="adj4" fmla="val -3657"/>
          </a:avLst>
        </a:prstGeom>
        <a:solidFill>
          <a:srgbClr val="4F81BD"/>
        </a:solidFill>
        <a:ln w="9525" cmpd="sng">
          <a:noFill/>
        </a:ln>
      </xdr:spPr>
      <xdr:txBody>
        <a:bodyPr vertOverflow="clip" wrap="square"/>
        <a:p>
          <a:pPr algn="l">
            <a:defRPr/>
          </a:pPr>
          <a:r>
            <a:rPr lang="en-US" cap="none" sz="1100" b="0" i="0" u="none" baseline="0">
              <a:solidFill>
                <a:srgbClr val="FFFFFF"/>
              </a:solidFill>
            </a:rPr>
            <a:t>請求書送付先をご記載ください。</a:t>
          </a:r>
        </a:p>
      </xdr:txBody>
    </xdr:sp>
    <xdr:clientData/>
  </xdr:twoCellAnchor>
  <xdr:twoCellAnchor>
    <xdr:from>
      <xdr:col>40</xdr:col>
      <xdr:colOff>95250</xdr:colOff>
      <xdr:row>8</xdr:row>
      <xdr:rowOff>0</xdr:rowOff>
    </xdr:from>
    <xdr:to>
      <xdr:col>46</xdr:col>
      <xdr:colOff>152400</xdr:colOff>
      <xdr:row>15</xdr:row>
      <xdr:rowOff>95250</xdr:rowOff>
    </xdr:to>
    <xdr:sp>
      <xdr:nvSpPr>
        <xdr:cNvPr id="3" name="吹き出し: 左矢印 3"/>
        <xdr:cNvSpPr>
          <a:spLocks/>
        </xdr:cNvSpPr>
      </xdr:nvSpPr>
      <xdr:spPr>
        <a:xfrm>
          <a:off x="6219825" y="1409700"/>
          <a:ext cx="981075" cy="1295400"/>
        </a:xfrm>
        <a:prstGeom prst="leftArrowCallout">
          <a:avLst>
            <a:gd name="adj1" fmla="val -31620"/>
            <a:gd name="adj2" fmla="val -16990"/>
            <a:gd name="adj3" fmla="val -39203"/>
            <a:gd name="adj4" fmla="val -4615"/>
          </a:avLst>
        </a:prstGeom>
        <a:solidFill>
          <a:srgbClr val="4F81BD"/>
        </a:solidFill>
        <a:ln w="9525" cmpd="sng">
          <a:noFill/>
        </a:ln>
      </xdr:spPr>
      <xdr:txBody>
        <a:bodyPr vertOverflow="clip" wrap="square"/>
        <a:p>
          <a:pPr algn="l">
            <a:defRPr/>
          </a:pPr>
          <a:r>
            <a:rPr lang="en-US" cap="none" sz="1100" b="0" i="0" u="none" baseline="0">
              <a:solidFill>
                <a:srgbClr val="FFFFFF"/>
              </a:solidFill>
            </a:rPr>
            <a:t>「請求書の宛名」が依頼者名称と違う場合は備考欄に「請求書宛名」をご記載ください。</a:t>
          </a:r>
        </a:p>
      </xdr:txBody>
    </xdr:sp>
    <xdr:clientData/>
  </xdr:twoCellAnchor>
  <xdr:twoCellAnchor>
    <xdr:from>
      <xdr:col>47</xdr:col>
      <xdr:colOff>123825</xdr:colOff>
      <xdr:row>0</xdr:row>
      <xdr:rowOff>114300</xdr:rowOff>
    </xdr:from>
    <xdr:to>
      <xdr:col>66</xdr:col>
      <xdr:colOff>142875</xdr:colOff>
      <xdr:row>11</xdr:row>
      <xdr:rowOff>114300</xdr:rowOff>
    </xdr:to>
    <xdr:sp>
      <xdr:nvSpPr>
        <xdr:cNvPr id="4" name="テキスト ボックス 4"/>
        <xdr:cNvSpPr txBox="1">
          <a:spLocks noChangeArrowheads="1"/>
        </xdr:cNvSpPr>
      </xdr:nvSpPr>
      <xdr:spPr>
        <a:xfrm>
          <a:off x="7324725" y="114300"/>
          <a:ext cx="2914650" cy="1924050"/>
        </a:xfrm>
        <a:prstGeom prst="rect">
          <a:avLst/>
        </a:prstGeom>
        <a:solidFill>
          <a:srgbClr val="F79646"/>
        </a:solidFill>
        <a:ln w="9525" cmpd="sng">
          <a:noFill/>
        </a:ln>
      </xdr:spPr>
      <xdr:txBody>
        <a:bodyPr vertOverflow="clip" wrap="square"/>
        <a:p>
          <a:pPr algn="l">
            <a:defRPr/>
          </a:pPr>
          <a:r>
            <a:rPr lang="en-US" cap="none" sz="3600" b="0" i="0" u="none" baseline="0">
              <a:solidFill>
                <a:srgbClr val="FFFFFF"/>
              </a:solidFill>
              <a:latin typeface="Calibri"/>
              <a:ea typeface="Calibri"/>
              <a:cs typeface="Calibri"/>
            </a:rPr>
            <a:t>2020</a:t>
          </a:r>
          <a:r>
            <a:rPr lang="en-US" cap="none" sz="3600" b="0" i="0" u="none" baseline="0">
              <a:solidFill>
                <a:srgbClr val="FFFFFF"/>
              </a:solidFill>
              <a:latin typeface="ＭＳ Ｐゴシック"/>
              <a:ea typeface="ＭＳ Ｐゴシック"/>
              <a:cs typeface="ＭＳ Ｐゴシック"/>
            </a:rPr>
            <a:t>年</a:t>
          </a:r>
          <a:r>
            <a:rPr lang="en-US" cap="none" sz="3600" b="0" i="0" u="none" baseline="0">
              <a:solidFill>
                <a:srgbClr val="FFFFFF"/>
              </a:solidFill>
              <a:latin typeface="Calibri"/>
              <a:ea typeface="Calibri"/>
              <a:cs typeface="Calibri"/>
            </a:rPr>
            <a:t>4</a:t>
          </a:r>
          <a:r>
            <a:rPr lang="en-US" cap="none" sz="3600" b="0" i="0" u="none" baseline="0">
              <a:solidFill>
                <a:srgbClr val="FFFFFF"/>
              </a:solidFill>
              <a:latin typeface="ＭＳ Ｐゴシック"/>
              <a:ea typeface="ＭＳ Ｐゴシック"/>
              <a:cs typeface="ＭＳ Ｐゴシック"/>
            </a:rPr>
            <a:t>月</a:t>
          </a:r>
          <a:r>
            <a:rPr lang="en-US" cap="none" sz="3600" b="0" i="0" u="none" baseline="0">
              <a:solidFill>
                <a:srgbClr val="FFFFFF"/>
              </a:solidFill>
              <a:latin typeface="Calibri"/>
              <a:ea typeface="Calibri"/>
              <a:cs typeface="Calibri"/>
            </a:rPr>
            <a:t>1</a:t>
          </a:r>
          <a:r>
            <a:rPr lang="en-US" cap="none" sz="3600" b="0" i="0" u="none" baseline="0">
              <a:solidFill>
                <a:srgbClr val="FFFFFF"/>
              </a:solidFill>
              <a:latin typeface="ＭＳ Ｐゴシック"/>
              <a:ea typeface="ＭＳ Ｐゴシック"/>
              <a:cs typeface="ＭＳ Ｐゴシック"/>
            </a:rPr>
            <a:t>日以降の契約はこちらを使用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123825</xdr:colOff>
      <xdr:row>22</xdr:row>
      <xdr:rowOff>152400</xdr:rowOff>
    </xdr:from>
    <xdr:to>
      <xdr:col>46</xdr:col>
      <xdr:colOff>133350</xdr:colOff>
      <xdr:row>29</xdr:row>
      <xdr:rowOff>114300</xdr:rowOff>
    </xdr:to>
    <xdr:sp>
      <xdr:nvSpPr>
        <xdr:cNvPr id="1" name="吹き出し: 左矢印 1"/>
        <xdr:cNvSpPr>
          <a:spLocks/>
        </xdr:cNvSpPr>
      </xdr:nvSpPr>
      <xdr:spPr>
        <a:xfrm>
          <a:off x="6248400" y="3971925"/>
          <a:ext cx="933450" cy="1162050"/>
        </a:xfrm>
        <a:prstGeom prst="leftArrowCallout">
          <a:avLst>
            <a:gd name="adj1" fmla="val -31620"/>
            <a:gd name="adj2" fmla="val -18282"/>
            <a:gd name="adj3" fmla="val -36500"/>
            <a:gd name="adj4" fmla="val -3328"/>
          </a:avLst>
        </a:prstGeom>
        <a:solidFill>
          <a:srgbClr val="4F81BD"/>
        </a:solidFill>
        <a:ln w="9525" cmpd="sng">
          <a:noFill/>
        </a:ln>
      </xdr:spPr>
      <xdr:txBody>
        <a:bodyPr vertOverflow="clip" wrap="square"/>
        <a:p>
          <a:pPr algn="l">
            <a:defRPr/>
          </a:pPr>
          <a:r>
            <a:rPr lang="en-US" cap="none" sz="1100" b="0" i="0" u="none" baseline="0">
              <a:solidFill>
                <a:srgbClr val="FFFFFF"/>
              </a:solidFill>
            </a:rPr>
            <a:t>青いセルにご記載ください。</a:t>
          </a:r>
        </a:p>
      </xdr:txBody>
    </xdr:sp>
    <xdr:clientData/>
  </xdr:twoCellAnchor>
  <xdr:twoCellAnchor>
    <xdr:from>
      <xdr:col>40</xdr:col>
      <xdr:colOff>57150</xdr:colOff>
      <xdr:row>53</xdr:row>
      <xdr:rowOff>57150</xdr:rowOff>
    </xdr:from>
    <xdr:to>
      <xdr:col>46</xdr:col>
      <xdr:colOff>66675</xdr:colOff>
      <xdr:row>58</xdr:row>
      <xdr:rowOff>38100</xdr:rowOff>
    </xdr:to>
    <xdr:sp>
      <xdr:nvSpPr>
        <xdr:cNvPr id="2" name="吹き出し: 左矢印 2"/>
        <xdr:cNvSpPr>
          <a:spLocks/>
        </xdr:cNvSpPr>
      </xdr:nvSpPr>
      <xdr:spPr>
        <a:xfrm>
          <a:off x="6181725" y="9239250"/>
          <a:ext cx="933450" cy="838200"/>
        </a:xfrm>
        <a:prstGeom prst="leftArrowCallout">
          <a:avLst>
            <a:gd name="adj1" fmla="val -31620"/>
            <a:gd name="adj2" fmla="val -28199"/>
            <a:gd name="adj3" fmla="val -35726"/>
            <a:gd name="adj4" fmla="val -3657"/>
          </a:avLst>
        </a:prstGeom>
        <a:solidFill>
          <a:srgbClr val="4F81BD"/>
        </a:solidFill>
        <a:ln w="9525" cmpd="sng">
          <a:noFill/>
        </a:ln>
      </xdr:spPr>
      <xdr:txBody>
        <a:bodyPr vertOverflow="clip" wrap="square"/>
        <a:p>
          <a:pPr algn="l">
            <a:defRPr/>
          </a:pPr>
          <a:r>
            <a:rPr lang="en-US" cap="none" sz="1100" b="0" i="0" u="none" baseline="0">
              <a:solidFill>
                <a:srgbClr val="FFFFFF"/>
              </a:solidFill>
            </a:rPr>
            <a:t>請求書送付先をご記載ください。</a:t>
          </a:r>
        </a:p>
      </xdr:txBody>
    </xdr:sp>
    <xdr:clientData/>
  </xdr:twoCellAnchor>
  <xdr:twoCellAnchor>
    <xdr:from>
      <xdr:col>40</xdr:col>
      <xdr:colOff>66675</xdr:colOff>
      <xdr:row>14</xdr:row>
      <xdr:rowOff>76200</xdr:rowOff>
    </xdr:from>
    <xdr:to>
      <xdr:col>46</xdr:col>
      <xdr:colOff>114300</xdr:colOff>
      <xdr:row>16</xdr:row>
      <xdr:rowOff>19050</xdr:rowOff>
    </xdr:to>
    <xdr:sp>
      <xdr:nvSpPr>
        <xdr:cNvPr id="3" name="吹き出し: 左矢印 3"/>
        <xdr:cNvSpPr>
          <a:spLocks/>
        </xdr:cNvSpPr>
      </xdr:nvSpPr>
      <xdr:spPr>
        <a:xfrm>
          <a:off x="6191250" y="2514600"/>
          <a:ext cx="971550" cy="285750"/>
        </a:xfrm>
        <a:prstGeom prst="leftArrowCallout">
          <a:avLst>
            <a:gd name="adj1" fmla="val -31620"/>
            <a:gd name="adj2" fmla="val -27986"/>
            <a:gd name="adj3" fmla="val -37342"/>
            <a:gd name="adj4" fmla="val -5458"/>
          </a:avLst>
        </a:prstGeom>
        <a:solidFill>
          <a:srgbClr val="4F81BD"/>
        </a:solidFill>
        <a:ln w="9525" cmpd="sng">
          <a:noFill/>
        </a:ln>
      </xdr:spPr>
      <xdr:txBody>
        <a:bodyPr vertOverflow="clip" wrap="square"/>
        <a:p>
          <a:pPr algn="l">
            <a:defRPr/>
          </a:pPr>
          <a:r>
            <a:rPr lang="en-US" cap="none" sz="1100" b="0" i="0" u="none" baseline="0">
              <a:solidFill>
                <a:srgbClr val="FFFFFF"/>
              </a:solidFill>
            </a:rPr>
            <a:t>押印不要</a:t>
          </a:r>
        </a:p>
      </xdr:txBody>
    </xdr:sp>
    <xdr:clientData/>
  </xdr:twoCellAnchor>
  <xdr:twoCellAnchor>
    <xdr:from>
      <xdr:col>40</xdr:col>
      <xdr:colOff>76200</xdr:colOff>
      <xdr:row>8</xdr:row>
      <xdr:rowOff>114300</xdr:rowOff>
    </xdr:from>
    <xdr:to>
      <xdr:col>46</xdr:col>
      <xdr:colOff>114300</xdr:colOff>
      <xdr:row>10</xdr:row>
      <xdr:rowOff>66675</xdr:rowOff>
    </xdr:to>
    <xdr:sp>
      <xdr:nvSpPr>
        <xdr:cNvPr id="4" name="吹き出し: 左矢印 4"/>
        <xdr:cNvSpPr>
          <a:spLocks/>
        </xdr:cNvSpPr>
      </xdr:nvSpPr>
      <xdr:spPr>
        <a:xfrm>
          <a:off x="6200775" y="1524000"/>
          <a:ext cx="962025" cy="295275"/>
        </a:xfrm>
        <a:prstGeom prst="leftArrowCallout">
          <a:avLst>
            <a:gd name="adj1" fmla="val -31620"/>
            <a:gd name="adj2" fmla="val -27986"/>
            <a:gd name="adj3" fmla="val -37342"/>
            <a:gd name="adj4" fmla="val -5458"/>
          </a:avLst>
        </a:prstGeom>
        <a:solidFill>
          <a:srgbClr val="4F81BD"/>
        </a:solidFill>
        <a:ln w="9525" cmpd="sng">
          <a:noFill/>
        </a:ln>
      </xdr:spPr>
      <xdr:txBody>
        <a:bodyPr vertOverflow="clip" wrap="square"/>
        <a:p>
          <a:pPr algn="l">
            <a:defRPr/>
          </a:pPr>
          <a:r>
            <a:rPr lang="en-US" cap="none" sz="1100" b="0" i="0" u="none" baseline="0">
              <a:solidFill>
                <a:srgbClr val="FFFFFF"/>
              </a:solidFill>
            </a:rPr>
            <a:t>押印不要</a:t>
          </a:r>
        </a:p>
      </xdr:txBody>
    </xdr:sp>
    <xdr:clientData/>
  </xdr:twoCellAnchor>
  <xdr:twoCellAnchor>
    <xdr:from>
      <xdr:col>47</xdr:col>
      <xdr:colOff>19050</xdr:colOff>
      <xdr:row>0</xdr:row>
      <xdr:rowOff>95250</xdr:rowOff>
    </xdr:from>
    <xdr:to>
      <xdr:col>66</xdr:col>
      <xdr:colOff>38100</xdr:colOff>
      <xdr:row>11</xdr:row>
      <xdr:rowOff>95250</xdr:rowOff>
    </xdr:to>
    <xdr:sp>
      <xdr:nvSpPr>
        <xdr:cNvPr id="5" name="テキスト ボックス 5"/>
        <xdr:cNvSpPr txBox="1">
          <a:spLocks noChangeArrowheads="1"/>
        </xdr:cNvSpPr>
      </xdr:nvSpPr>
      <xdr:spPr>
        <a:xfrm>
          <a:off x="7219950" y="95250"/>
          <a:ext cx="2914650" cy="1924050"/>
        </a:xfrm>
        <a:prstGeom prst="rect">
          <a:avLst/>
        </a:prstGeom>
        <a:solidFill>
          <a:srgbClr val="F79646"/>
        </a:solidFill>
        <a:ln w="9525" cmpd="sng">
          <a:noFill/>
        </a:ln>
      </xdr:spPr>
      <xdr:txBody>
        <a:bodyPr vertOverflow="clip" wrap="square"/>
        <a:p>
          <a:pPr algn="l">
            <a:defRPr/>
          </a:pPr>
          <a:r>
            <a:rPr lang="en-US" cap="none" sz="3600" b="0" i="0" u="none" baseline="0">
              <a:solidFill>
                <a:srgbClr val="FFFFFF"/>
              </a:solidFill>
              <a:latin typeface="Calibri"/>
              <a:ea typeface="Calibri"/>
              <a:cs typeface="Calibri"/>
            </a:rPr>
            <a:t>2020</a:t>
          </a:r>
          <a:r>
            <a:rPr lang="en-US" cap="none" sz="3600" b="0" i="0" u="none" baseline="0">
              <a:solidFill>
                <a:srgbClr val="FFFFFF"/>
              </a:solidFill>
              <a:latin typeface="ＭＳ Ｐゴシック"/>
              <a:ea typeface="ＭＳ Ｐゴシック"/>
              <a:cs typeface="ＭＳ Ｐゴシック"/>
            </a:rPr>
            <a:t>年</a:t>
          </a:r>
          <a:r>
            <a:rPr lang="en-US" cap="none" sz="3600" b="0" i="0" u="none" baseline="0">
              <a:solidFill>
                <a:srgbClr val="FFFFFF"/>
              </a:solidFill>
              <a:latin typeface="Calibri"/>
              <a:ea typeface="Calibri"/>
              <a:cs typeface="Calibri"/>
            </a:rPr>
            <a:t>3</a:t>
          </a:r>
          <a:r>
            <a:rPr lang="en-US" cap="none" sz="3600" b="0" i="0" u="none" baseline="0">
              <a:solidFill>
                <a:srgbClr val="FFFFFF"/>
              </a:solidFill>
              <a:latin typeface="ＭＳ Ｐゴシック"/>
              <a:ea typeface="ＭＳ Ｐゴシック"/>
              <a:cs typeface="ＭＳ Ｐゴシック"/>
            </a:rPr>
            <a:t>月</a:t>
          </a:r>
          <a:r>
            <a:rPr lang="en-US" cap="none" sz="3600" b="0" i="0" u="none" baseline="0">
              <a:solidFill>
                <a:srgbClr val="FFFFFF"/>
              </a:solidFill>
              <a:latin typeface="Calibri"/>
              <a:ea typeface="Calibri"/>
              <a:cs typeface="Calibri"/>
            </a:rPr>
            <a:t>31</a:t>
          </a:r>
          <a:r>
            <a:rPr lang="en-US" cap="none" sz="3600" b="0" i="0" u="none" baseline="0">
              <a:solidFill>
                <a:srgbClr val="FFFFFF"/>
              </a:solidFill>
              <a:latin typeface="ＭＳ Ｐゴシック"/>
              <a:ea typeface="ＭＳ Ｐゴシック"/>
              <a:cs typeface="ＭＳ Ｐゴシック"/>
            </a:rPr>
            <a:t>日までの契約は</a:t>
          </a:r>
          <a:r>
            <a:rPr lang="en-US" cap="none" sz="3600" b="0" i="0" u="none" baseline="0">
              <a:solidFill>
                <a:srgbClr val="FFFFFF"/>
              </a:solidFill>
              <a:latin typeface="Calibri"/>
              <a:ea typeface="Calibri"/>
              <a:cs typeface="Calibri"/>
            </a:rPr>
            <a:t>
</a:t>
          </a:r>
          <a:r>
            <a:rPr lang="en-US" cap="none" sz="3600" b="0" i="0" u="none" baseline="0">
              <a:solidFill>
                <a:srgbClr val="FFFFFF"/>
              </a:solidFill>
              <a:latin typeface="ＭＳ Ｐゴシック"/>
              <a:ea typeface="ＭＳ Ｐゴシック"/>
              <a:cs typeface="ＭＳ Ｐゴシック"/>
            </a:rPr>
            <a:t>こちらを使用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123825</xdr:colOff>
      <xdr:row>22</xdr:row>
      <xdr:rowOff>152400</xdr:rowOff>
    </xdr:from>
    <xdr:to>
      <xdr:col>46</xdr:col>
      <xdr:colOff>133350</xdr:colOff>
      <xdr:row>29</xdr:row>
      <xdr:rowOff>114300</xdr:rowOff>
    </xdr:to>
    <xdr:sp>
      <xdr:nvSpPr>
        <xdr:cNvPr id="1" name="吹き出し: 左矢印 1"/>
        <xdr:cNvSpPr>
          <a:spLocks/>
        </xdr:cNvSpPr>
      </xdr:nvSpPr>
      <xdr:spPr>
        <a:xfrm>
          <a:off x="6248400" y="3971925"/>
          <a:ext cx="933450" cy="1162050"/>
        </a:xfrm>
        <a:prstGeom prst="leftArrowCallout">
          <a:avLst>
            <a:gd name="adj1" fmla="val -31620"/>
            <a:gd name="adj2" fmla="val -18282"/>
            <a:gd name="adj3" fmla="val -36500"/>
            <a:gd name="adj4" fmla="val -3328"/>
          </a:avLst>
        </a:prstGeom>
        <a:solidFill>
          <a:srgbClr val="4F81BD"/>
        </a:solidFill>
        <a:ln w="9525" cmpd="sng">
          <a:noFill/>
        </a:ln>
      </xdr:spPr>
      <xdr:txBody>
        <a:bodyPr vertOverflow="clip" wrap="square"/>
        <a:p>
          <a:pPr algn="l">
            <a:defRPr/>
          </a:pPr>
          <a:r>
            <a:rPr lang="en-US" cap="none" sz="1100" b="0" i="0" u="none" baseline="0">
              <a:solidFill>
                <a:srgbClr val="FFFFFF"/>
              </a:solidFill>
            </a:rPr>
            <a:t>青いセルにご記載ください。</a:t>
          </a:r>
        </a:p>
      </xdr:txBody>
    </xdr:sp>
    <xdr:clientData/>
  </xdr:twoCellAnchor>
  <xdr:twoCellAnchor>
    <xdr:from>
      <xdr:col>40</xdr:col>
      <xdr:colOff>57150</xdr:colOff>
      <xdr:row>59</xdr:row>
      <xdr:rowOff>57150</xdr:rowOff>
    </xdr:from>
    <xdr:to>
      <xdr:col>46</xdr:col>
      <xdr:colOff>66675</xdr:colOff>
      <xdr:row>64</xdr:row>
      <xdr:rowOff>38100</xdr:rowOff>
    </xdr:to>
    <xdr:sp>
      <xdr:nvSpPr>
        <xdr:cNvPr id="2" name="吹き出し: 左矢印 2"/>
        <xdr:cNvSpPr>
          <a:spLocks/>
        </xdr:cNvSpPr>
      </xdr:nvSpPr>
      <xdr:spPr>
        <a:xfrm>
          <a:off x="6181725" y="10267950"/>
          <a:ext cx="933450" cy="838200"/>
        </a:xfrm>
        <a:prstGeom prst="leftArrowCallout">
          <a:avLst>
            <a:gd name="adj1" fmla="val -31620"/>
            <a:gd name="adj2" fmla="val -28199"/>
            <a:gd name="adj3" fmla="val -35726"/>
            <a:gd name="adj4" fmla="val -3657"/>
          </a:avLst>
        </a:prstGeom>
        <a:solidFill>
          <a:srgbClr val="4F81BD"/>
        </a:solidFill>
        <a:ln w="9525" cmpd="sng">
          <a:noFill/>
        </a:ln>
      </xdr:spPr>
      <xdr:txBody>
        <a:bodyPr vertOverflow="clip" wrap="square"/>
        <a:p>
          <a:pPr algn="l">
            <a:defRPr/>
          </a:pPr>
          <a:r>
            <a:rPr lang="en-US" cap="none" sz="1100" b="0" i="0" u="none" baseline="0">
              <a:solidFill>
                <a:srgbClr val="FFFFFF"/>
              </a:solidFill>
            </a:rPr>
            <a:t>請求書送付先をご記載ください。</a:t>
          </a:r>
        </a:p>
      </xdr:txBody>
    </xdr:sp>
    <xdr:clientData/>
  </xdr:twoCellAnchor>
  <xdr:twoCellAnchor>
    <xdr:from>
      <xdr:col>40</xdr:col>
      <xdr:colOff>66675</xdr:colOff>
      <xdr:row>14</xdr:row>
      <xdr:rowOff>76200</xdr:rowOff>
    </xdr:from>
    <xdr:to>
      <xdr:col>46</xdr:col>
      <xdr:colOff>114300</xdr:colOff>
      <xdr:row>16</xdr:row>
      <xdr:rowOff>19050</xdr:rowOff>
    </xdr:to>
    <xdr:sp>
      <xdr:nvSpPr>
        <xdr:cNvPr id="3" name="吹き出し: 左矢印 3"/>
        <xdr:cNvSpPr>
          <a:spLocks/>
        </xdr:cNvSpPr>
      </xdr:nvSpPr>
      <xdr:spPr>
        <a:xfrm>
          <a:off x="6191250" y="2514600"/>
          <a:ext cx="971550" cy="285750"/>
        </a:xfrm>
        <a:prstGeom prst="leftArrowCallout">
          <a:avLst>
            <a:gd name="adj1" fmla="val -31620"/>
            <a:gd name="adj2" fmla="val -27986"/>
            <a:gd name="adj3" fmla="val -37342"/>
            <a:gd name="adj4" fmla="val -5458"/>
          </a:avLst>
        </a:prstGeom>
        <a:solidFill>
          <a:srgbClr val="4F81BD"/>
        </a:solidFill>
        <a:ln w="9525" cmpd="sng">
          <a:noFill/>
        </a:ln>
      </xdr:spPr>
      <xdr:txBody>
        <a:bodyPr vertOverflow="clip" wrap="square"/>
        <a:p>
          <a:pPr algn="l">
            <a:defRPr/>
          </a:pPr>
          <a:r>
            <a:rPr lang="en-US" cap="none" sz="1100" b="0" i="0" u="none" baseline="0">
              <a:solidFill>
                <a:srgbClr val="FFFFFF"/>
              </a:solidFill>
            </a:rPr>
            <a:t>押印不要</a:t>
          </a:r>
        </a:p>
      </xdr:txBody>
    </xdr:sp>
    <xdr:clientData/>
  </xdr:twoCellAnchor>
  <xdr:twoCellAnchor>
    <xdr:from>
      <xdr:col>40</xdr:col>
      <xdr:colOff>76200</xdr:colOff>
      <xdr:row>8</xdr:row>
      <xdr:rowOff>114300</xdr:rowOff>
    </xdr:from>
    <xdr:to>
      <xdr:col>46</xdr:col>
      <xdr:colOff>114300</xdr:colOff>
      <xdr:row>10</xdr:row>
      <xdr:rowOff>66675</xdr:rowOff>
    </xdr:to>
    <xdr:sp>
      <xdr:nvSpPr>
        <xdr:cNvPr id="4" name="吹き出し: 左矢印 4"/>
        <xdr:cNvSpPr>
          <a:spLocks/>
        </xdr:cNvSpPr>
      </xdr:nvSpPr>
      <xdr:spPr>
        <a:xfrm>
          <a:off x="6200775" y="1524000"/>
          <a:ext cx="962025" cy="295275"/>
        </a:xfrm>
        <a:prstGeom prst="leftArrowCallout">
          <a:avLst>
            <a:gd name="adj1" fmla="val -31620"/>
            <a:gd name="adj2" fmla="val -27986"/>
            <a:gd name="adj3" fmla="val -37342"/>
            <a:gd name="adj4" fmla="val -5458"/>
          </a:avLst>
        </a:prstGeom>
        <a:solidFill>
          <a:srgbClr val="4F81BD"/>
        </a:solidFill>
        <a:ln w="9525" cmpd="sng">
          <a:noFill/>
        </a:ln>
      </xdr:spPr>
      <xdr:txBody>
        <a:bodyPr vertOverflow="clip" wrap="square"/>
        <a:p>
          <a:pPr algn="l">
            <a:defRPr/>
          </a:pPr>
          <a:r>
            <a:rPr lang="en-US" cap="none" sz="1100" b="0" i="0" u="none" baseline="0">
              <a:solidFill>
                <a:srgbClr val="FFFFFF"/>
              </a:solidFill>
            </a:rPr>
            <a:t>押印不要</a:t>
          </a:r>
        </a:p>
      </xdr:txBody>
    </xdr:sp>
    <xdr:clientData/>
  </xdr:twoCellAnchor>
  <xdr:twoCellAnchor>
    <xdr:from>
      <xdr:col>47</xdr:col>
      <xdr:colOff>66675</xdr:colOff>
      <xdr:row>0</xdr:row>
      <xdr:rowOff>95250</xdr:rowOff>
    </xdr:from>
    <xdr:to>
      <xdr:col>66</xdr:col>
      <xdr:colOff>85725</xdr:colOff>
      <xdr:row>11</xdr:row>
      <xdr:rowOff>95250</xdr:rowOff>
    </xdr:to>
    <xdr:sp>
      <xdr:nvSpPr>
        <xdr:cNvPr id="5" name="テキスト ボックス 5"/>
        <xdr:cNvSpPr txBox="1">
          <a:spLocks noChangeArrowheads="1"/>
        </xdr:cNvSpPr>
      </xdr:nvSpPr>
      <xdr:spPr>
        <a:xfrm>
          <a:off x="7267575" y="95250"/>
          <a:ext cx="2914650" cy="1924050"/>
        </a:xfrm>
        <a:prstGeom prst="rect">
          <a:avLst/>
        </a:prstGeom>
        <a:solidFill>
          <a:srgbClr val="F79646"/>
        </a:solidFill>
        <a:ln w="9525" cmpd="sng">
          <a:noFill/>
        </a:ln>
      </xdr:spPr>
      <xdr:txBody>
        <a:bodyPr vertOverflow="clip" wrap="square"/>
        <a:p>
          <a:pPr algn="l">
            <a:defRPr/>
          </a:pPr>
          <a:r>
            <a:rPr lang="en-US" cap="none" sz="3600" b="0" i="0" u="none" baseline="0">
              <a:solidFill>
                <a:srgbClr val="FFFFFF"/>
              </a:solidFill>
              <a:latin typeface="Calibri"/>
              <a:ea typeface="Calibri"/>
              <a:cs typeface="Calibri"/>
            </a:rPr>
            <a:t>2020</a:t>
          </a:r>
          <a:r>
            <a:rPr lang="en-US" cap="none" sz="3600" b="0" i="0" u="none" baseline="0">
              <a:solidFill>
                <a:srgbClr val="FFFFFF"/>
              </a:solidFill>
              <a:latin typeface="ＭＳ Ｐゴシック"/>
              <a:ea typeface="ＭＳ Ｐゴシック"/>
              <a:cs typeface="ＭＳ Ｐゴシック"/>
            </a:rPr>
            <a:t>年</a:t>
          </a:r>
          <a:r>
            <a:rPr lang="en-US" cap="none" sz="3600" b="0" i="0" u="none" baseline="0">
              <a:solidFill>
                <a:srgbClr val="FFFFFF"/>
              </a:solidFill>
              <a:latin typeface="Calibri"/>
              <a:ea typeface="Calibri"/>
              <a:cs typeface="Calibri"/>
            </a:rPr>
            <a:t>4</a:t>
          </a:r>
          <a:r>
            <a:rPr lang="en-US" cap="none" sz="3600" b="0" i="0" u="none" baseline="0">
              <a:solidFill>
                <a:srgbClr val="FFFFFF"/>
              </a:solidFill>
              <a:latin typeface="ＭＳ Ｐゴシック"/>
              <a:ea typeface="ＭＳ Ｐゴシック"/>
              <a:cs typeface="ＭＳ Ｐゴシック"/>
            </a:rPr>
            <a:t>月</a:t>
          </a:r>
          <a:r>
            <a:rPr lang="en-US" cap="none" sz="3600" b="0" i="0" u="none" baseline="0">
              <a:solidFill>
                <a:srgbClr val="FFFFFF"/>
              </a:solidFill>
              <a:latin typeface="Calibri"/>
              <a:ea typeface="Calibri"/>
              <a:cs typeface="Calibri"/>
            </a:rPr>
            <a:t>1</a:t>
          </a:r>
          <a:r>
            <a:rPr lang="en-US" cap="none" sz="3600" b="0" i="0" u="none" baseline="0">
              <a:solidFill>
                <a:srgbClr val="FFFFFF"/>
              </a:solidFill>
              <a:latin typeface="ＭＳ Ｐゴシック"/>
              <a:ea typeface="ＭＳ Ｐゴシック"/>
              <a:cs typeface="ＭＳ Ｐゴシック"/>
            </a:rPr>
            <a:t>日以降の契約はこちらを使用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4</xdr:row>
      <xdr:rowOff>238125</xdr:rowOff>
    </xdr:from>
    <xdr:to>
      <xdr:col>14</xdr:col>
      <xdr:colOff>571500</xdr:colOff>
      <xdr:row>12</xdr:row>
      <xdr:rowOff>38100</xdr:rowOff>
    </xdr:to>
    <xdr:sp>
      <xdr:nvSpPr>
        <xdr:cNvPr id="1" name="テキスト ボックス 1"/>
        <xdr:cNvSpPr txBox="1">
          <a:spLocks noChangeArrowheads="1"/>
        </xdr:cNvSpPr>
      </xdr:nvSpPr>
      <xdr:spPr>
        <a:xfrm>
          <a:off x="6429375" y="1257300"/>
          <a:ext cx="2905125" cy="1466850"/>
        </a:xfrm>
        <a:prstGeom prst="rect">
          <a:avLst/>
        </a:prstGeom>
        <a:solidFill>
          <a:srgbClr val="F79646"/>
        </a:solidFill>
        <a:ln w="9525" cmpd="sng">
          <a:noFill/>
        </a:ln>
      </xdr:spPr>
      <xdr:txBody>
        <a:bodyPr vertOverflow="clip" wrap="square"/>
        <a:p>
          <a:pPr algn="l">
            <a:defRPr/>
          </a:pPr>
          <a:r>
            <a:rPr lang="en-US" cap="none" sz="3600" b="0" i="0" u="none" baseline="0">
              <a:solidFill>
                <a:srgbClr val="FFFFFF"/>
              </a:solidFill>
              <a:latin typeface="Calibri"/>
              <a:ea typeface="Calibri"/>
              <a:cs typeface="Calibri"/>
            </a:rPr>
            <a:t>2020</a:t>
          </a:r>
          <a:r>
            <a:rPr lang="en-US" cap="none" sz="3600" b="0" i="0" u="none" baseline="0">
              <a:solidFill>
                <a:srgbClr val="FFFFFF"/>
              </a:solidFill>
              <a:latin typeface="ＭＳ Ｐゴシック"/>
              <a:ea typeface="ＭＳ Ｐゴシック"/>
              <a:cs typeface="ＭＳ Ｐゴシック"/>
            </a:rPr>
            <a:t>年</a:t>
          </a:r>
          <a:r>
            <a:rPr lang="en-US" cap="none" sz="3600" b="0" i="0" u="none" baseline="0">
              <a:solidFill>
                <a:srgbClr val="FFFFFF"/>
              </a:solidFill>
              <a:latin typeface="Calibri"/>
              <a:ea typeface="Calibri"/>
              <a:cs typeface="Calibri"/>
            </a:rPr>
            <a:t>3</a:t>
          </a:r>
          <a:r>
            <a:rPr lang="en-US" cap="none" sz="3600" b="0" i="0" u="none" baseline="0">
              <a:solidFill>
                <a:srgbClr val="FFFFFF"/>
              </a:solidFill>
              <a:latin typeface="ＭＳ Ｐゴシック"/>
              <a:ea typeface="ＭＳ Ｐゴシック"/>
              <a:cs typeface="ＭＳ Ｐゴシック"/>
            </a:rPr>
            <a:t>月</a:t>
          </a:r>
          <a:r>
            <a:rPr lang="en-US" cap="none" sz="3600" b="0" i="0" u="none" baseline="0">
              <a:solidFill>
                <a:srgbClr val="FFFFFF"/>
              </a:solidFill>
              <a:latin typeface="Calibri"/>
              <a:ea typeface="Calibri"/>
              <a:cs typeface="Calibri"/>
            </a:rPr>
            <a:t>31</a:t>
          </a:r>
          <a:r>
            <a:rPr lang="en-US" cap="none" sz="3600" b="0" i="0" u="none" baseline="0">
              <a:solidFill>
                <a:srgbClr val="FFFFFF"/>
              </a:solidFill>
              <a:latin typeface="ＭＳ Ｐゴシック"/>
              <a:ea typeface="ＭＳ Ｐゴシック"/>
              <a:cs typeface="ＭＳ Ｐゴシック"/>
            </a:rPr>
            <a:t>日までの契約は</a:t>
          </a:r>
          <a:r>
            <a:rPr lang="en-US" cap="none" sz="3600" b="0" i="0" u="none" baseline="0">
              <a:solidFill>
                <a:srgbClr val="FFFFFF"/>
              </a:solidFill>
              <a:latin typeface="Calibri"/>
              <a:ea typeface="Calibri"/>
              <a:cs typeface="Calibri"/>
            </a:rPr>
            <a:t>
</a:t>
          </a:r>
          <a:r>
            <a:rPr lang="en-US" cap="none" sz="3600" b="0" i="0" u="none" baseline="0">
              <a:solidFill>
                <a:srgbClr val="FFFFFF"/>
              </a:solidFill>
              <a:latin typeface="ＭＳ Ｐゴシック"/>
              <a:ea typeface="ＭＳ Ｐゴシック"/>
              <a:cs typeface="ＭＳ Ｐゴシック"/>
            </a:rPr>
            <a:t>こちらを使用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4</xdr:row>
      <xdr:rowOff>28575</xdr:rowOff>
    </xdr:from>
    <xdr:to>
      <xdr:col>15</xdr:col>
      <xdr:colOff>104775</xdr:colOff>
      <xdr:row>11</xdr:row>
      <xdr:rowOff>76200</xdr:rowOff>
    </xdr:to>
    <xdr:sp>
      <xdr:nvSpPr>
        <xdr:cNvPr id="1" name="テキスト ボックス 1"/>
        <xdr:cNvSpPr txBox="1">
          <a:spLocks noChangeArrowheads="1"/>
        </xdr:cNvSpPr>
      </xdr:nvSpPr>
      <xdr:spPr>
        <a:xfrm>
          <a:off x="6562725" y="1047750"/>
          <a:ext cx="2914650" cy="1485900"/>
        </a:xfrm>
        <a:prstGeom prst="rect">
          <a:avLst/>
        </a:prstGeom>
        <a:solidFill>
          <a:srgbClr val="F79646"/>
        </a:solidFill>
        <a:ln w="9525" cmpd="sng">
          <a:noFill/>
        </a:ln>
      </xdr:spPr>
      <xdr:txBody>
        <a:bodyPr vertOverflow="clip" wrap="square"/>
        <a:p>
          <a:pPr algn="l">
            <a:defRPr/>
          </a:pPr>
          <a:r>
            <a:rPr lang="en-US" cap="none" sz="3600" b="0" i="0" u="none" baseline="0">
              <a:solidFill>
                <a:srgbClr val="FFFFFF"/>
              </a:solidFill>
              <a:latin typeface="Calibri"/>
              <a:ea typeface="Calibri"/>
              <a:cs typeface="Calibri"/>
            </a:rPr>
            <a:t>2020</a:t>
          </a:r>
          <a:r>
            <a:rPr lang="en-US" cap="none" sz="3600" b="0" i="0" u="none" baseline="0">
              <a:solidFill>
                <a:srgbClr val="FFFFFF"/>
              </a:solidFill>
              <a:latin typeface="ＭＳ Ｐゴシック"/>
              <a:ea typeface="ＭＳ Ｐゴシック"/>
              <a:cs typeface="ＭＳ Ｐゴシック"/>
            </a:rPr>
            <a:t>年</a:t>
          </a:r>
          <a:r>
            <a:rPr lang="en-US" cap="none" sz="3600" b="0" i="0" u="none" baseline="0">
              <a:solidFill>
                <a:srgbClr val="FFFFFF"/>
              </a:solidFill>
              <a:latin typeface="Calibri"/>
              <a:ea typeface="Calibri"/>
              <a:cs typeface="Calibri"/>
            </a:rPr>
            <a:t>4</a:t>
          </a:r>
          <a:r>
            <a:rPr lang="en-US" cap="none" sz="3600" b="0" i="0" u="none" baseline="0">
              <a:solidFill>
                <a:srgbClr val="FFFFFF"/>
              </a:solidFill>
              <a:latin typeface="ＭＳ Ｐゴシック"/>
              <a:ea typeface="ＭＳ Ｐゴシック"/>
              <a:cs typeface="ＭＳ Ｐゴシック"/>
            </a:rPr>
            <a:t>月</a:t>
          </a:r>
          <a:r>
            <a:rPr lang="en-US" cap="none" sz="3600" b="0" i="0" u="none" baseline="0">
              <a:solidFill>
                <a:srgbClr val="FFFFFF"/>
              </a:solidFill>
              <a:latin typeface="Calibri"/>
              <a:ea typeface="Calibri"/>
              <a:cs typeface="Calibri"/>
            </a:rPr>
            <a:t>1</a:t>
          </a:r>
          <a:r>
            <a:rPr lang="en-US" cap="none" sz="3600" b="0" i="0" u="none" baseline="0">
              <a:solidFill>
                <a:srgbClr val="FFFFFF"/>
              </a:solidFill>
              <a:latin typeface="ＭＳ Ｐゴシック"/>
              <a:ea typeface="ＭＳ Ｐゴシック"/>
              <a:cs typeface="ＭＳ Ｐゴシック"/>
            </a:rPr>
            <a:t>日以降の契約はこちらを使用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4</xdr:row>
      <xdr:rowOff>238125</xdr:rowOff>
    </xdr:from>
    <xdr:to>
      <xdr:col>14</xdr:col>
      <xdr:colOff>571500</xdr:colOff>
      <xdr:row>12</xdr:row>
      <xdr:rowOff>38100</xdr:rowOff>
    </xdr:to>
    <xdr:sp>
      <xdr:nvSpPr>
        <xdr:cNvPr id="1" name="テキスト ボックス 1"/>
        <xdr:cNvSpPr txBox="1">
          <a:spLocks noChangeArrowheads="1"/>
        </xdr:cNvSpPr>
      </xdr:nvSpPr>
      <xdr:spPr>
        <a:xfrm>
          <a:off x="6429375" y="1257300"/>
          <a:ext cx="2905125" cy="1466850"/>
        </a:xfrm>
        <a:prstGeom prst="rect">
          <a:avLst/>
        </a:prstGeom>
        <a:solidFill>
          <a:srgbClr val="F79646"/>
        </a:solidFill>
        <a:ln w="9525" cmpd="sng">
          <a:noFill/>
        </a:ln>
      </xdr:spPr>
      <xdr:txBody>
        <a:bodyPr vertOverflow="clip" wrap="square"/>
        <a:p>
          <a:pPr algn="l">
            <a:defRPr/>
          </a:pPr>
          <a:r>
            <a:rPr lang="en-US" cap="none" sz="3600" b="0" i="0" u="none" baseline="0">
              <a:solidFill>
                <a:srgbClr val="FFFFFF"/>
              </a:solidFill>
              <a:latin typeface="Calibri"/>
              <a:ea typeface="Calibri"/>
              <a:cs typeface="Calibri"/>
            </a:rPr>
            <a:t>2020</a:t>
          </a:r>
          <a:r>
            <a:rPr lang="en-US" cap="none" sz="3600" b="0" i="0" u="none" baseline="0">
              <a:solidFill>
                <a:srgbClr val="FFFFFF"/>
              </a:solidFill>
              <a:latin typeface="ＭＳ Ｐゴシック"/>
              <a:ea typeface="ＭＳ Ｐゴシック"/>
              <a:cs typeface="ＭＳ Ｐゴシック"/>
            </a:rPr>
            <a:t>年</a:t>
          </a:r>
          <a:r>
            <a:rPr lang="en-US" cap="none" sz="3600" b="0" i="0" u="none" baseline="0">
              <a:solidFill>
                <a:srgbClr val="FFFFFF"/>
              </a:solidFill>
              <a:latin typeface="Calibri"/>
              <a:ea typeface="Calibri"/>
              <a:cs typeface="Calibri"/>
            </a:rPr>
            <a:t>3</a:t>
          </a:r>
          <a:r>
            <a:rPr lang="en-US" cap="none" sz="3600" b="0" i="0" u="none" baseline="0">
              <a:solidFill>
                <a:srgbClr val="FFFFFF"/>
              </a:solidFill>
              <a:latin typeface="ＭＳ Ｐゴシック"/>
              <a:ea typeface="ＭＳ Ｐゴシック"/>
              <a:cs typeface="ＭＳ Ｐゴシック"/>
            </a:rPr>
            <a:t>月</a:t>
          </a:r>
          <a:r>
            <a:rPr lang="en-US" cap="none" sz="3600" b="0" i="0" u="none" baseline="0">
              <a:solidFill>
                <a:srgbClr val="FFFFFF"/>
              </a:solidFill>
              <a:latin typeface="Calibri"/>
              <a:ea typeface="Calibri"/>
              <a:cs typeface="Calibri"/>
            </a:rPr>
            <a:t>31</a:t>
          </a:r>
          <a:r>
            <a:rPr lang="en-US" cap="none" sz="3600" b="0" i="0" u="none" baseline="0">
              <a:solidFill>
                <a:srgbClr val="FFFFFF"/>
              </a:solidFill>
              <a:latin typeface="ＭＳ Ｐゴシック"/>
              <a:ea typeface="ＭＳ Ｐゴシック"/>
              <a:cs typeface="ＭＳ Ｐゴシック"/>
            </a:rPr>
            <a:t>日までの契約は</a:t>
          </a:r>
          <a:r>
            <a:rPr lang="en-US" cap="none" sz="3600" b="0" i="0" u="none" baseline="0">
              <a:solidFill>
                <a:srgbClr val="FFFFFF"/>
              </a:solidFill>
              <a:latin typeface="Calibri"/>
              <a:ea typeface="Calibri"/>
              <a:cs typeface="Calibri"/>
            </a:rPr>
            <a:t>
</a:t>
          </a:r>
          <a:r>
            <a:rPr lang="en-US" cap="none" sz="3600" b="0" i="0" u="none" baseline="0">
              <a:solidFill>
                <a:srgbClr val="FFFFFF"/>
              </a:solidFill>
              <a:latin typeface="ＭＳ Ｐゴシック"/>
              <a:ea typeface="ＭＳ Ｐゴシック"/>
              <a:cs typeface="ＭＳ Ｐゴシック"/>
            </a:rPr>
            <a:t>こちらを使用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u-camcr.org/cms/files/1213/6661/9591/&#35069;&#36896;&#36009;&#22770;&#24460;&#26360;&#24335;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6360;&#24335;3-1&#65289;&#32066;&#20102;&#22577;&#21578;&#26360;&#65288;2020&#24180;3&#26376;31&#26085;&#20197;&#21069;&#22865;&#32004;&#29992;&#65289;&#65288;&#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等"/>
      <sheetName val="入力シート"/>
      <sheetName val="書式1・申込書"/>
      <sheetName val="書式4-3・経費算定(製造販売後調査)"/>
      <sheetName val="書式4-3-1・ﾎﾟｲﾝﾄ算出表"/>
      <sheetName val="書式6・製造販売後調査実施要項等修正報告書"/>
      <sheetName val="書式7・製造販売後調査実施計画等変更申込書"/>
      <sheetName val="書式8・製造販売後調査の中止等に関する報告書"/>
      <sheetName val="書式9・製造販売後調査の中止等に関する報告書"/>
      <sheetName val="書式・実施状況等報告書"/>
      <sheetName val="書式3・審査依頼書"/>
      <sheetName val="書式4・製造販売後審査結果報告書"/>
      <sheetName val="書式5・製造販売後調査に関する指示・決定通知書"/>
      <sheetName val="申請について"/>
      <sheetName val="入力リスト"/>
      <sheetName val="書式4-4・経費算定 (副作用・感染症報告)"/>
    </sheetNames>
    <sheetDataSet>
      <sheetData sheetId="14">
        <row r="3">
          <cell r="G3" t="str">
            <v>血液内科</v>
          </cell>
        </row>
        <row r="4">
          <cell r="G4" t="str">
            <v>循環器内科</v>
          </cell>
        </row>
        <row r="5">
          <cell r="G5" t="str">
            <v>消化器内科</v>
          </cell>
        </row>
        <row r="6">
          <cell r="G6" t="str">
            <v>呼吸器内科</v>
          </cell>
        </row>
        <row r="7">
          <cell r="G7" t="str">
            <v>糖尿病・内分泌内科</v>
          </cell>
        </row>
        <row r="8">
          <cell r="G8" t="str">
            <v>腎臓内科</v>
          </cell>
        </row>
        <row r="9">
          <cell r="G9" t="str">
            <v>血管外科</v>
          </cell>
        </row>
        <row r="10">
          <cell r="G10" t="str">
            <v>移植外科</v>
          </cell>
        </row>
        <row r="11">
          <cell r="G11" t="str">
            <v>消化器外科一</v>
          </cell>
        </row>
        <row r="12">
          <cell r="G12" t="str">
            <v>消化器外科二</v>
          </cell>
        </row>
        <row r="13">
          <cell r="G13" t="str">
            <v>乳腺・内分泌外科</v>
          </cell>
        </row>
        <row r="14">
          <cell r="G14" t="str">
            <v>整形外科</v>
          </cell>
        </row>
        <row r="15">
          <cell r="G15" t="str">
            <v>手の外科</v>
          </cell>
        </row>
        <row r="16">
          <cell r="G16" t="str">
            <v>産科婦人科</v>
          </cell>
        </row>
        <row r="17">
          <cell r="G17" t="str">
            <v>眼科</v>
          </cell>
        </row>
        <row r="18">
          <cell r="G18" t="str">
            <v>精神科</v>
          </cell>
        </row>
        <row r="19">
          <cell r="G19" t="str">
            <v>親と子どもの心療部</v>
          </cell>
        </row>
        <row r="20">
          <cell r="G20" t="str">
            <v>小児科</v>
          </cell>
        </row>
        <row r="21">
          <cell r="G21" t="str">
            <v>皮膚科</v>
          </cell>
        </row>
        <row r="22">
          <cell r="G22" t="str">
            <v>泌尿器科</v>
          </cell>
        </row>
        <row r="23">
          <cell r="G23" t="str">
            <v>耳鼻咽喉科</v>
          </cell>
        </row>
        <row r="24">
          <cell r="G24" t="str">
            <v>放射線科</v>
          </cell>
        </row>
        <row r="25">
          <cell r="G25" t="str">
            <v>麻酔科</v>
          </cell>
        </row>
        <row r="26">
          <cell r="G26" t="str">
            <v>歯科口腔外科</v>
          </cell>
        </row>
        <row r="27">
          <cell r="G27" t="str">
            <v>脳神経外科</v>
          </cell>
        </row>
        <row r="28">
          <cell r="G28" t="str">
            <v>老年内科</v>
          </cell>
        </row>
        <row r="29">
          <cell r="G29" t="str">
            <v>神経内科</v>
          </cell>
        </row>
        <row r="30">
          <cell r="G30" t="str">
            <v>呼吸器外科</v>
          </cell>
        </row>
        <row r="31">
          <cell r="G31" t="str">
            <v>心臓外科</v>
          </cell>
        </row>
        <row r="32">
          <cell r="G32" t="str">
            <v>形成外科</v>
          </cell>
        </row>
        <row r="33">
          <cell r="G33" t="str">
            <v>小児外科</v>
          </cell>
        </row>
        <row r="34">
          <cell r="G34" t="str">
            <v>検査部</v>
          </cell>
        </row>
        <row r="35">
          <cell r="G35" t="str">
            <v>手術部</v>
          </cell>
        </row>
        <row r="36">
          <cell r="G36" t="str">
            <v>放射線部</v>
          </cell>
        </row>
        <row r="37">
          <cell r="G37" t="str">
            <v>輸血部</v>
          </cell>
        </row>
        <row r="38">
          <cell r="G38" t="str">
            <v>病理部</v>
          </cell>
        </row>
        <row r="39">
          <cell r="G39" t="str">
            <v>救急部</v>
          </cell>
        </row>
        <row r="40">
          <cell r="G40" t="str">
            <v>集中治療部</v>
          </cell>
        </row>
        <row r="41">
          <cell r="G41" t="str">
            <v>光学医療診療部</v>
          </cell>
        </row>
        <row r="42">
          <cell r="G42" t="str">
            <v>総合診療科</v>
          </cell>
        </row>
        <row r="43">
          <cell r="G43" t="str">
            <v>周産母子センター</v>
          </cell>
        </row>
        <row r="44">
          <cell r="G44" t="str">
            <v>化学療法部</v>
          </cell>
        </row>
        <row r="45">
          <cell r="G45" t="str">
            <v>中央感染制御部</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終了報告書"/>
      <sheetName val="請求書（事務局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22"/>
  <sheetViews>
    <sheetView showGridLines="0" zoomScale="115" zoomScaleNormal="115" zoomScaleSheetLayoutView="115" zoomScalePageLayoutView="0" workbookViewId="0" topLeftCell="A1">
      <selection activeCell="O23" sqref="O23"/>
    </sheetView>
  </sheetViews>
  <sheetFormatPr defaultColWidth="2.28125" defaultRowHeight="15"/>
  <cols>
    <col min="1" max="16384" width="2.28125" style="45" customWidth="1"/>
  </cols>
  <sheetData>
    <row r="1" spans="2:39" ht="12">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row>
    <row r="2" spans="2:39" ht="12">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row>
    <row r="3" spans="1:39" ht="12">
      <c r="A3" s="45" t="s">
        <v>55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row>
    <row r="4" spans="2:39" ht="12">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row>
    <row r="5" spans="2:39" ht="12">
      <c r="B5" s="48"/>
      <c r="C5" s="47" t="s">
        <v>62</v>
      </c>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row>
    <row r="6" spans="2:39" ht="12">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row>
    <row r="7" spans="3:7" ht="12">
      <c r="C7" s="118" t="s">
        <v>54</v>
      </c>
      <c r="D7" s="119"/>
      <c r="E7" s="119"/>
      <c r="F7" s="119"/>
      <c r="G7" s="119"/>
    </row>
    <row r="10" ht="12">
      <c r="A10" s="45" t="s">
        <v>112</v>
      </c>
    </row>
    <row r="11" ht="13.5" customHeight="1"/>
    <row r="12" ht="13.5" customHeight="1">
      <c r="C12" s="45" t="s">
        <v>178</v>
      </c>
    </row>
    <row r="13" ht="13.5" customHeight="1"/>
    <row r="14" spans="3:8" ht="13.5" customHeight="1">
      <c r="C14" s="117" t="s">
        <v>113</v>
      </c>
      <c r="D14" s="118"/>
      <c r="E14" s="118"/>
      <c r="F14" s="118"/>
      <c r="G14" s="118"/>
      <c r="H14" s="119"/>
    </row>
    <row r="15" ht="13.5" customHeight="1"/>
    <row r="16" ht="13.5" customHeight="1">
      <c r="C16" s="45" t="s">
        <v>114</v>
      </c>
    </row>
    <row r="17" spans="3:25" ht="13.5" customHeight="1">
      <c r="C17" s="274" t="s">
        <v>116</v>
      </c>
      <c r="D17" s="274"/>
      <c r="E17" s="274"/>
      <c r="F17" s="274"/>
      <c r="G17" s="274"/>
      <c r="H17" s="274"/>
      <c r="I17" s="274"/>
      <c r="J17" s="275" t="s">
        <v>119</v>
      </c>
      <c r="K17" s="275"/>
      <c r="L17" s="275"/>
      <c r="M17" s="275"/>
      <c r="N17" s="275"/>
      <c r="O17" s="275"/>
      <c r="P17" s="275"/>
      <c r="Q17" s="275"/>
      <c r="R17" s="275"/>
      <c r="S17" s="275"/>
      <c r="T17" s="275"/>
      <c r="U17" s="275"/>
      <c r="V17" s="275"/>
      <c r="W17" s="275"/>
      <c r="X17" s="275"/>
      <c r="Y17" s="275"/>
    </row>
    <row r="18" spans="3:25" ht="13.5" customHeight="1">
      <c r="C18" s="274" t="s">
        <v>115</v>
      </c>
      <c r="D18" s="274"/>
      <c r="E18" s="274"/>
      <c r="F18" s="274"/>
      <c r="G18" s="274"/>
      <c r="H18" s="274"/>
      <c r="I18" s="274"/>
      <c r="J18" s="275" t="s">
        <v>240</v>
      </c>
      <c r="K18" s="275"/>
      <c r="L18" s="275"/>
      <c r="M18" s="275"/>
      <c r="N18" s="275"/>
      <c r="O18" s="275"/>
      <c r="P18" s="275"/>
      <c r="Q18" s="275"/>
      <c r="R18" s="275"/>
      <c r="S18" s="275"/>
      <c r="T18" s="275"/>
      <c r="U18" s="275"/>
      <c r="V18" s="275"/>
      <c r="W18" s="275"/>
      <c r="X18" s="275"/>
      <c r="Y18" s="275"/>
    </row>
    <row r="19" spans="3:25" ht="12">
      <c r="C19" s="274" t="s">
        <v>117</v>
      </c>
      <c r="D19" s="274"/>
      <c r="E19" s="274"/>
      <c r="F19" s="274"/>
      <c r="G19" s="274"/>
      <c r="H19" s="274"/>
      <c r="I19" s="274"/>
      <c r="J19" s="275" t="s">
        <v>297</v>
      </c>
      <c r="K19" s="275"/>
      <c r="L19" s="275"/>
      <c r="M19" s="275"/>
      <c r="N19" s="275"/>
      <c r="O19" s="275"/>
      <c r="P19" s="275"/>
      <c r="Q19" s="275"/>
      <c r="R19" s="275"/>
      <c r="S19" s="275"/>
      <c r="T19" s="275"/>
      <c r="U19" s="275"/>
      <c r="V19" s="275"/>
      <c r="W19" s="275"/>
      <c r="X19" s="275"/>
      <c r="Y19" s="275"/>
    </row>
    <row r="20" spans="3:25" ht="12">
      <c r="C20" s="274" t="s">
        <v>118</v>
      </c>
      <c r="D20" s="274"/>
      <c r="E20" s="274"/>
      <c r="F20" s="274"/>
      <c r="G20" s="274"/>
      <c r="H20" s="274"/>
      <c r="I20" s="274"/>
      <c r="J20" s="275" t="s">
        <v>277</v>
      </c>
      <c r="K20" s="275"/>
      <c r="L20" s="275"/>
      <c r="M20" s="275"/>
      <c r="N20" s="275"/>
      <c r="O20" s="275"/>
      <c r="P20" s="275"/>
      <c r="Q20" s="275"/>
      <c r="R20" s="275"/>
      <c r="S20" s="275"/>
      <c r="T20" s="275"/>
      <c r="U20" s="275"/>
      <c r="V20" s="275"/>
      <c r="W20" s="275"/>
      <c r="X20" s="275"/>
      <c r="Y20" s="275"/>
    </row>
    <row r="21" ht="12">
      <c r="C21" s="45" t="s">
        <v>247</v>
      </c>
    </row>
    <row r="22" ht="12">
      <c r="C22" s="45" t="s">
        <v>248</v>
      </c>
    </row>
  </sheetData>
  <sheetProtection/>
  <mergeCells count="8">
    <mergeCell ref="C17:I17"/>
    <mergeCell ref="C18:I18"/>
    <mergeCell ref="C19:I19"/>
    <mergeCell ref="C20:I20"/>
    <mergeCell ref="J17:Y17"/>
    <mergeCell ref="J18:Y18"/>
    <mergeCell ref="J19:Y19"/>
    <mergeCell ref="J20:Y20"/>
  </mergeCells>
  <hyperlinks>
    <hyperlink ref="C7" location="入力シート!C6" display="入力シートへ"/>
    <hyperlink ref="C14:G14" location="書式1・製造販売後調査申込書!A1" display="→入力シートへ"/>
  </hyperlinks>
  <printOptions/>
  <pageMargins left="0.7" right="0.7" top="0.75" bottom="0.75" header="0.3" footer="0.3"/>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tabColor theme="0"/>
  </sheetPr>
  <dimension ref="B1:E5"/>
  <sheetViews>
    <sheetView zoomScalePageLayoutView="0" workbookViewId="0" topLeftCell="A1">
      <selection activeCell="F13" sqref="F13"/>
    </sheetView>
  </sheetViews>
  <sheetFormatPr defaultColWidth="9.140625" defaultRowHeight="15"/>
  <sheetData>
    <row r="1" spans="2:5" ht="13.5">
      <c r="B1" t="s">
        <v>335</v>
      </c>
      <c r="C1" t="s">
        <v>336</v>
      </c>
      <c r="D1" t="s">
        <v>337</v>
      </c>
      <c r="E1" t="s">
        <v>338</v>
      </c>
    </row>
    <row r="2" spans="2:5" ht="13.5">
      <c r="B2" t="s">
        <v>339</v>
      </c>
      <c r="C2" t="s">
        <v>340</v>
      </c>
      <c r="D2" t="s">
        <v>341</v>
      </c>
      <c r="E2" t="s">
        <v>342</v>
      </c>
    </row>
    <row r="3" spans="2:5" ht="13.5">
      <c r="B3" t="s">
        <v>343</v>
      </c>
      <c r="C3" t="s">
        <v>344</v>
      </c>
      <c r="D3" t="s">
        <v>345</v>
      </c>
      <c r="E3" t="s">
        <v>346</v>
      </c>
    </row>
    <row r="4" spans="2:5" ht="13.5">
      <c r="B4" t="s">
        <v>347</v>
      </c>
      <c r="C4" t="s">
        <v>348</v>
      </c>
      <c r="D4" t="s">
        <v>349</v>
      </c>
      <c r="E4" t="s">
        <v>361</v>
      </c>
    </row>
    <row r="5" spans="2:5" ht="13.5">
      <c r="B5" t="s">
        <v>350</v>
      </c>
      <c r="C5" t="s">
        <v>351</v>
      </c>
      <c r="D5" t="s">
        <v>352</v>
      </c>
      <c r="E5" t="s">
        <v>353</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0"/>
    <pageSetUpPr fitToPage="1"/>
  </sheetPr>
  <dimension ref="A1:J38"/>
  <sheetViews>
    <sheetView zoomScalePageLayoutView="0" workbookViewId="0" topLeftCell="A1">
      <selection activeCell="G15" sqref="G15"/>
    </sheetView>
  </sheetViews>
  <sheetFormatPr defaultColWidth="9.140625" defaultRowHeight="15"/>
  <cols>
    <col min="1" max="1" width="13.421875" style="0" customWidth="1"/>
    <col min="3" max="5" width="9.00390625" style="0" customWidth="1"/>
    <col min="7" max="7" width="9.00390625" style="0" customWidth="1"/>
    <col min="9" max="10" width="9.00390625" style="0" customWidth="1"/>
  </cols>
  <sheetData>
    <row r="1" spans="1:10" ht="23.25">
      <c r="A1" s="598" t="s">
        <v>308</v>
      </c>
      <c r="B1" s="598"/>
      <c r="C1" s="598"/>
      <c r="D1" s="598"/>
      <c r="E1" s="598"/>
      <c r="F1" s="598"/>
      <c r="G1" s="598"/>
      <c r="H1" s="598"/>
      <c r="I1" s="598"/>
      <c r="J1" s="598"/>
    </row>
    <row r="2" spans="1:10" ht="19.5" customHeight="1">
      <c r="A2" s="269"/>
      <c r="B2" s="269"/>
      <c r="C2" s="269"/>
      <c r="D2" s="269"/>
      <c r="E2" s="269"/>
      <c r="F2" s="269"/>
      <c r="G2" s="269"/>
      <c r="H2" s="269"/>
      <c r="I2" s="269"/>
      <c r="J2" s="269"/>
    </row>
    <row r="3" spans="1:10" ht="18.75" customHeight="1">
      <c r="A3" s="600" t="str">
        <f>'終了報告書(書式3)（2020年3月31日までの契約）'!V10&amp;"  御中"</f>
        <v>  御中</v>
      </c>
      <c r="B3" s="600"/>
      <c r="C3" s="600"/>
      <c r="D3" s="600"/>
      <c r="E3" s="600"/>
      <c r="F3" s="600"/>
      <c r="H3" s="250" t="s">
        <v>355</v>
      </c>
      <c r="I3" s="599"/>
      <c r="J3" s="599"/>
    </row>
    <row r="4" spans="1:9" ht="18.75" customHeight="1">
      <c r="A4" s="600"/>
      <c r="B4" s="600"/>
      <c r="C4" s="600"/>
      <c r="D4" s="600"/>
      <c r="E4" s="600"/>
      <c r="F4" s="600"/>
      <c r="G4" s="248"/>
      <c r="H4" s="248"/>
      <c r="I4" s="248"/>
    </row>
    <row r="5" spans="1:10" ht="20.25">
      <c r="A5" s="249"/>
      <c r="B5" s="249"/>
      <c r="C5" s="249"/>
      <c r="D5" s="249"/>
      <c r="E5" s="249"/>
      <c r="F5" s="250"/>
      <c r="G5" s="605" t="s">
        <v>309</v>
      </c>
      <c r="H5" s="605"/>
      <c r="I5" s="605"/>
      <c r="J5" s="605"/>
    </row>
    <row r="6" spans="1:10" ht="15">
      <c r="A6" s="602" t="s">
        <v>310</v>
      </c>
      <c r="B6" s="602"/>
      <c r="C6" s="602"/>
      <c r="D6" s="602"/>
      <c r="E6" s="602"/>
      <c r="F6" s="602"/>
      <c r="G6" s="604" t="s">
        <v>311</v>
      </c>
      <c r="H6" s="604"/>
      <c r="I6" s="604"/>
      <c r="J6" s="604"/>
    </row>
    <row r="7" spans="1:9" ht="15">
      <c r="A7" s="602"/>
      <c r="B7" s="602"/>
      <c r="C7" s="602"/>
      <c r="D7" s="602"/>
      <c r="E7" s="602"/>
      <c r="F7" s="602"/>
      <c r="G7" s="248"/>
      <c r="H7" s="248"/>
      <c r="I7" s="248"/>
    </row>
    <row r="8" spans="1:10" ht="15">
      <c r="A8" s="251" t="s">
        <v>312</v>
      </c>
      <c r="B8" s="592" t="s">
        <v>313</v>
      </c>
      <c r="C8" s="592"/>
      <c r="D8" s="592"/>
      <c r="E8" s="592"/>
      <c r="F8" s="592"/>
      <c r="G8" s="606" t="s">
        <v>360</v>
      </c>
      <c r="H8" s="606"/>
      <c r="I8" s="606"/>
      <c r="J8" s="606"/>
    </row>
    <row r="9" spans="1:10" ht="15">
      <c r="A9" s="251" t="s">
        <v>314</v>
      </c>
      <c r="B9" s="592" t="s">
        <v>315</v>
      </c>
      <c r="C9" s="592"/>
      <c r="D9" s="592"/>
      <c r="E9" s="592"/>
      <c r="F9" s="592"/>
      <c r="G9" s="607" t="str">
        <f>VLOOKUP($G$8,'病院住所'!B1:E5,2,0)</f>
        <v>〒454-8509</v>
      </c>
      <c r="H9" s="607"/>
      <c r="I9" s="607"/>
      <c r="J9" s="607"/>
    </row>
    <row r="10" spans="1:10" ht="15">
      <c r="A10" s="593" t="s">
        <v>316</v>
      </c>
      <c r="B10" s="594" t="s">
        <v>317</v>
      </c>
      <c r="C10" s="592"/>
      <c r="D10" s="592"/>
      <c r="E10" s="592"/>
      <c r="F10" s="592"/>
      <c r="G10" s="607" t="str">
        <f>VLOOKUP($G$8,'病院住所'!B1:E5,3,0)</f>
        <v>愛知県名古屋市中川区尾頭橋三丁目6番10号</v>
      </c>
      <c r="H10" s="607"/>
      <c r="I10" s="607"/>
      <c r="J10" s="607"/>
    </row>
    <row r="11" spans="1:10" ht="18">
      <c r="A11" s="593"/>
      <c r="B11" s="592"/>
      <c r="C11" s="592"/>
      <c r="D11" s="592"/>
      <c r="E11" s="592"/>
      <c r="F11" s="592"/>
      <c r="G11" s="608" t="str">
        <f>VLOOKUP($G$8,'病院住所'!B1:E5,4,0)</f>
        <v>病院長　堀口　明彦　印</v>
      </c>
      <c r="H11" s="608"/>
      <c r="I11" s="608"/>
      <c r="J11" s="608"/>
    </row>
    <row r="12" spans="1:9" ht="18">
      <c r="A12" s="252"/>
      <c r="B12" s="252"/>
      <c r="C12" s="252"/>
      <c r="D12" s="252"/>
      <c r="E12" s="252"/>
      <c r="F12" s="252"/>
      <c r="G12" s="253"/>
      <c r="H12" s="253"/>
      <c r="I12" s="253"/>
    </row>
    <row r="13" spans="1:9" ht="15">
      <c r="A13" s="590" t="s">
        <v>318</v>
      </c>
      <c r="B13" s="591">
        <f>J31</f>
        <v>0</v>
      </c>
      <c r="C13" s="591"/>
      <c r="D13" s="591"/>
      <c r="E13" s="591"/>
      <c r="F13" s="591"/>
      <c r="G13" s="254"/>
      <c r="H13" s="254"/>
      <c r="I13" s="254"/>
    </row>
    <row r="14" spans="1:9" ht="15">
      <c r="A14" s="590"/>
      <c r="B14" s="591"/>
      <c r="C14" s="591"/>
      <c r="D14" s="591"/>
      <c r="E14" s="591"/>
      <c r="F14" s="591"/>
      <c r="G14" s="254"/>
      <c r="H14" s="254"/>
      <c r="I14" s="254"/>
    </row>
    <row r="15" spans="1:9" ht="20.25">
      <c r="A15" s="255"/>
      <c r="B15" s="256"/>
      <c r="C15" s="256"/>
      <c r="D15" s="256"/>
      <c r="E15" s="256"/>
      <c r="F15" s="256"/>
      <c r="G15" s="254"/>
      <c r="H15" s="254"/>
      <c r="I15" s="254"/>
    </row>
    <row r="16" spans="1:10" ht="15">
      <c r="A16" s="257" t="s">
        <v>319</v>
      </c>
      <c r="B16" s="601">
        <f>IF('入力シート'!C7="","",'入力シート'!C7)</f>
      </c>
      <c r="C16" s="601"/>
      <c r="D16" s="601"/>
      <c r="E16" s="601"/>
      <c r="F16" s="601"/>
      <c r="G16" s="601"/>
      <c r="H16" s="601"/>
      <c r="I16" s="601"/>
      <c r="J16" s="601"/>
    </row>
    <row r="17" spans="1:10" ht="15">
      <c r="A17" s="257" t="s">
        <v>320</v>
      </c>
      <c r="B17" s="601">
        <f>IF('入力シート'!C17="","",'入力シート'!C17)</f>
      </c>
      <c r="C17" s="601"/>
      <c r="D17" s="601"/>
      <c r="E17" s="601"/>
      <c r="F17" s="601"/>
      <c r="G17" s="601"/>
      <c r="H17" s="601"/>
      <c r="I17" s="601"/>
      <c r="J17" s="601"/>
    </row>
    <row r="18" spans="1:10" ht="15">
      <c r="A18" s="257" t="s">
        <v>321</v>
      </c>
      <c r="B18" s="601">
        <f>IF('入力シート'!C18="","",'入力シート'!C18)</f>
      </c>
      <c r="C18" s="601"/>
      <c r="D18" s="601"/>
      <c r="E18" s="601"/>
      <c r="F18" s="601"/>
      <c r="G18" s="601"/>
      <c r="H18" s="601"/>
      <c r="I18" s="601"/>
      <c r="J18" s="601"/>
    </row>
    <row r="19" spans="1:9" ht="15">
      <c r="A19" s="252"/>
      <c r="B19" s="252"/>
      <c r="C19" s="252"/>
      <c r="D19" s="252"/>
      <c r="E19" s="252"/>
      <c r="F19" s="252"/>
      <c r="G19" s="252"/>
      <c r="H19" s="252"/>
      <c r="I19" s="252"/>
    </row>
    <row r="20" spans="1:10" ht="15">
      <c r="A20" s="258" t="s">
        <v>322</v>
      </c>
      <c r="B20" s="578" t="s">
        <v>323</v>
      </c>
      <c r="C20" s="579"/>
      <c r="D20" s="579"/>
      <c r="E20" s="579"/>
      <c r="F20" s="579"/>
      <c r="G20" s="579"/>
      <c r="H20" s="580"/>
      <c r="I20" s="257" t="s">
        <v>324</v>
      </c>
      <c r="J20" s="257" t="s">
        <v>325</v>
      </c>
    </row>
    <row r="21" spans="1:10" ht="15">
      <c r="A21" s="270"/>
      <c r="B21" s="609" t="s">
        <v>326</v>
      </c>
      <c r="C21" s="610"/>
      <c r="D21" s="610"/>
      <c r="E21" s="610"/>
      <c r="F21" s="610"/>
      <c r="G21" s="610"/>
      <c r="H21" s="611"/>
      <c r="I21" s="260">
        <v>0.1</v>
      </c>
      <c r="J21" s="261"/>
    </row>
    <row r="22" spans="1:10" ht="15">
      <c r="A22" s="259"/>
      <c r="B22" s="609"/>
      <c r="C22" s="610"/>
      <c r="D22" s="610"/>
      <c r="E22" s="610"/>
      <c r="F22" s="610"/>
      <c r="G22" s="610"/>
      <c r="H22" s="611"/>
      <c r="I22" s="260"/>
      <c r="J22" s="261"/>
    </row>
    <row r="23" spans="1:10" ht="15">
      <c r="A23" s="259"/>
      <c r="B23" s="609"/>
      <c r="C23" s="610"/>
      <c r="D23" s="610"/>
      <c r="E23" s="610"/>
      <c r="F23" s="610"/>
      <c r="G23" s="610"/>
      <c r="H23" s="611"/>
      <c r="I23" s="260"/>
      <c r="J23" s="261"/>
    </row>
    <row r="24" spans="1:10" ht="15">
      <c r="A24" s="262"/>
      <c r="B24" s="595"/>
      <c r="C24" s="596"/>
      <c r="D24" s="596"/>
      <c r="E24" s="596"/>
      <c r="F24" s="596"/>
      <c r="G24" s="596"/>
      <c r="H24" s="597"/>
      <c r="I24" s="260"/>
      <c r="J24" s="261">
        <f>IF(AND(E24&lt;&gt;"",H24&lt;&gt;""),E24*H24,"")</f>
      </c>
    </row>
    <row r="25" spans="1:10" ht="18.75">
      <c r="A25" s="262"/>
      <c r="B25" s="595"/>
      <c r="C25" s="596"/>
      <c r="D25" s="596"/>
      <c r="E25" s="596"/>
      <c r="F25" s="596"/>
      <c r="G25" s="596"/>
      <c r="H25" s="597"/>
      <c r="I25" s="260"/>
      <c r="J25" s="261">
        <f>IF(AND(E25&lt;&gt;"",H25&lt;&gt;""),E25*H25,"")</f>
      </c>
    </row>
    <row r="26" spans="1:10" ht="18.75">
      <c r="A26" s="262"/>
      <c r="B26" s="595"/>
      <c r="C26" s="595"/>
      <c r="D26" s="595"/>
      <c r="E26" s="595"/>
      <c r="F26" s="595"/>
      <c r="G26" s="595"/>
      <c r="H26" s="595"/>
      <c r="I26" s="260"/>
      <c r="J26" s="261">
        <f>IF(AND(E26&lt;&gt;"",H26&lt;&gt;""),E26*H26,"")</f>
      </c>
    </row>
    <row r="27" spans="1:10" ht="18.75">
      <c r="A27" s="262"/>
      <c r="B27" s="595"/>
      <c r="C27" s="595"/>
      <c r="D27" s="595"/>
      <c r="E27" s="595"/>
      <c r="F27" s="595"/>
      <c r="G27" s="595"/>
      <c r="H27" s="595"/>
      <c r="I27" s="260"/>
      <c r="J27" s="261">
        <f>IF(AND(E27&lt;&gt;"",H27&lt;&gt;""),E27*H27,"")</f>
      </c>
    </row>
    <row r="28" spans="1:10" ht="18.75">
      <c r="A28" s="262"/>
      <c r="B28" s="595"/>
      <c r="C28" s="596"/>
      <c r="D28" s="596"/>
      <c r="E28" s="596"/>
      <c r="F28" s="596"/>
      <c r="G28" s="596"/>
      <c r="H28" s="597"/>
      <c r="I28" s="260"/>
      <c r="J28" s="261">
        <f>IF(AND(E28&lt;&gt;"",H28&lt;&gt;""),E28*H28,"")</f>
      </c>
    </row>
    <row r="29" spans="1:10" ht="18.75">
      <c r="A29" s="248"/>
      <c r="B29" s="248"/>
      <c r="C29" s="248"/>
      <c r="D29" s="248"/>
      <c r="E29" s="248"/>
      <c r="F29" s="248"/>
      <c r="G29" s="248"/>
      <c r="H29" s="603" t="s">
        <v>327</v>
      </c>
      <c r="I29" s="603"/>
      <c r="J29" s="263">
        <f>SUM(J21:J28)</f>
        <v>0</v>
      </c>
    </row>
    <row r="30" spans="1:10" ht="18.75">
      <c r="A30" s="264" t="s">
        <v>328</v>
      </c>
      <c r="B30" s="264" t="s">
        <v>329</v>
      </c>
      <c r="C30" s="264" t="s">
        <v>330</v>
      </c>
      <c r="D30" s="268"/>
      <c r="E30" s="248"/>
      <c r="F30" s="248"/>
      <c r="G30" s="248"/>
      <c r="H30" s="590" t="s">
        <v>331</v>
      </c>
      <c r="I30" s="590"/>
      <c r="J30" s="265">
        <f>SUM(C31:C32)</f>
        <v>0</v>
      </c>
    </row>
    <row r="31" spans="1:10" ht="18.75">
      <c r="A31" s="266" t="s">
        <v>332</v>
      </c>
      <c r="B31" s="267">
        <f>SUMIF(I21:J28,10%,J21:J28)</f>
        <v>0</v>
      </c>
      <c r="C31" s="267">
        <f>B31*0.1</f>
        <v>0</v>
      </c>
      <c r="D31" s="267"/>
      <c r="E31" s="248"/>
      <c r="F31" s="248"/>
      <c r="G31" s="248"/>
      <c r="H31" s="590" t="s">
        <v>318</v>
      </c>
      <c r="I31" s="590"/>
      <c r="J31" s="265">
        <f>J29+J30</f>
        <v>0</v>
      </c>
    </row>
    <row r="32" spans="1:9" ht="18.75">
      <c r="A32" s="266" t="s">
        <v>333</v>
      </c>
      <c r="B32" s="267">
        <f>SUMIF(I21:J28,"軽減8%",J21:J28)</f>
        <v>0</v>
      </c>
      <c r="C32" s="267">
        <f>B32*0.08</f>
        <v>0</v>
      </c>
      <c r="D32" s="267"/>
      <c r="E32" s="248"/>
      <c r="F32" s="248"/>
      <c r="G32" s="248"/>
      <c r="H32" s="248"/>
      <c r="I32" s="248"/>
    </row>
    <row r="33" spans="1:9" ht="18.75">
      <c r="A33" s="248"/>
      <c r="B33" s="248"/>
      <c r="C33" s="248"/>
      <c r="D33" s="248"/>
      <c r="E33" s="248"/>
      <c r="F33" s="248"/>
      <c r="G33" s="248"/>
      <c r="H33" s="248"/>
      <c r="I33" s="248"/>
    </row>
    <row r="34" spans="1:10" ht="18">
      <c r="A34" s="578" t="s">
        <v>334</v>
      </c>
      <c r="B34" s="579"/>
      <c r="C34" s="579"/>
      <c r="D34" s="579"/>
      <c r="E34" s="579"/>
      <c r="F34" s="579"/>
      <c r="G34" s="579"/>
      <c r="H34" s="579"/>
      <c r="I34" s="579"/>
      <c r="J34" s="580"/>
    </row>
    <row r="35" spans="1:10" ht="13.5" customHeight="1">
      <c r="A35" s="581" t="s">
        <v>354</v>
      </c>
      <c r="B35" s="582"/>
      <c r="C35" s="582"/>
      <c r="D35" s="582"/>
      <c r="E35" s="582"/>
      <c r="F35" s="582"/>
      <c r="G35" s="582"/>
      <c r="H35" s="582"/>
      <c r="I35" s="582"/>
      <c r="J35" s="583"/>
    </row>
    <row r="36" spans="1:10" ht="13.5" customHeight="1">
      <c r="A36" s="584"/>
      <c r="B36" s="585"/>
      <c r="C36" s="585"/>
      <c r="D36" s="585"/>
      <c r="E36" s="585"/>
      <c r="F36" s="585"/>
      <c r="G36" s="585"/>
      <c r="H36" s="585"/>
      <c r="I36" s="585"/>
      <c r="J36" s="586"/>
    </row>
    <row r="37" spans="1:10" ht="13.5" customHeight="1">
      <c r="A37" s="584"/>
      <c r="B37" s="585"/>
      <c r="C37" s="585"/>
      <c r="D37" s="585"/>
      <c r="E37" s="585"/>
      <c r="F37" s="585"/>
      <c r="G37" s="585"/>
      <c r="H37" s="585"/>
      <c r="I37" s="585"/>
      <c r="J37" s="586"/>
    </row>
    <row r="38" spans="1:10" ht="13.5" customHeight="1">
      <c r="A38" s="587"/>
      <c r="B38" s="588"/>
      <c r="C38" s="588"/>
      <c r="D38" s="588"/>
      <c r="E38" s="588"/>
      <c r="F38" s="588"/>
      <c r="G38" s="588"/>
      <c r="H38" s="588"/>
      <c r="I38" s="588"/>
      <c r="J38" s="589"/>
    </row>
  </sheetData>
  <sheetProtection/>
  <mergeCells count="33">
    <mergeCell ref="B23:H23"/>
    <mergeCell ref="B24:H24"/>
    <mergeCell ref="B25:H25"/>
    <mergeCell ref="H29:I29"/>
    <mergeCell ref="H30:I30"/>
    <mergeCell ref="G6:J6"/>
    <mergeCell ref="G5:J5"/>
    <mergeCell ref="G8:J8"/>
    <mergeCell ref="G9:J9"/>
    <mergeCell ref="G10:J10"/>
    <mergeCell ref="G11:J11"/>
    <mergeCell ref="B20:H20"/>
    <mergeCell ref="B21:H21"/>
    <mergeCell ref="B28:H28"/>
    <mergeCell ref="A1:J1"/>
    <mergeCell ref="I3:J3"/>
    <mergeCell ref="A3:F4"/>
    <mergeCell ref="B8:F8"/>
    <mergeCell ref="B16:J16"/>
    <mergeCell ref="B17:J17"/>
    <mergeCell ref="B18:J18"/>
    <mergeCell ref="A6:F7"/>
    <mergeCell ref="B22:H22"/>
    <mergeCell ref="A34:J34"/>
    <mergeCell ref="A35:J38"/>
    <mergeCell ref="A13:A14"/>
    <mergeCell ref="B13:F14"/>
    <mergeCell ref="B9:F9"/>
    <mergeCell ref="A10:A11"/>
    <mergeCell ref="B10:F11"/>
    <mergeCell ref="H31:I31"/>
    <mergeCell ref="B26:H26"/>
    <mergeCell ref="B27:H27"/>
  </mergeCells>
  <dataValidations count="4">
    <dataValidation type="list" allowBlank="1" showInputMessage="1" showErrorMessage="1" sqref="B8:F8">
      <formula1>"年度毎請求,終了時請求"</formula1>
    </dataValidation>
    <dataValidation type="list" allowBlank="1" showInputMessage="1" showErrorMessage="1" sqref="G8">
      <formula1>"藤田医科大学病院,藤田医科大学ばんたね病院,藤田医科大学七栗記念病院,藤田医科大学岡崎医療センター"</formula1>
    </dataValidation>
    <dataValidation type="list" allowBlank="1" showInputMessage="1" showErrorMessage="1" sqref="I21:I23">
      <formula1>"10%,非課税,軽減8%"</formula1>
    </dataValidation>
    <dataValidation type="list" allowBlank="1" showInputMessage="1" showErrorMessage="1" sqref="I24:I28">
      <formula1>"10%,0%"</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4"/>
  <drawing r:id="rId3"/>
  <legacyDrawing r:id="rId2"/>
</worksheet>
</file>

<file path=xl/worksheets/sheet12.xml><?xml version="1.0" encoding="utf-8"?>
<worksheet xmlns="http://schemas.openxmlformats.org/spreadsheetml/2006/main" xmlns:r="http://schemas.openxmlformats.org/officeDocument/2006/relationships">
  <sheetPr>
    <tabColor theme="0"/>
    <pageSetUpPr fitToPage="1"/>
  </sheetPr>
  <dimension ref="A1:J38"/>
  <sheetViews>
    <sheetView zoomScalePageLayoutView="0" workbookViewId="0" topLeftCell="A1">
      <selection activeCell="G9" sqref="G9:J10"/>
    </sheetView>
  </sheetViews>
  <sheetFormatPr defaultColWidth="9.140625" defaultRowHeight="15"/>
  <cols>
    <col min="1" max="1" width="13.421875" style="0" customWidth="1"/>
    <col min="3" max="5" width="9.00390625" style="0" customWidth="1"/>
    <col min="7" max="7" width="9.00390625" style="0" customWidth="1"/>
    <col min="9" max="10" width="9.00390625" style="0" customWidth="1"/>
  </cols>
  <sheetData>
    <row r="1" spans="1:10" ht="23.25">
      <c r="A1" s="598" t="s">
        <v>308</v>
      </c>
      <c r="B1" s="598"/>
      <c r="C1" s="598"/>
      <c r="D1" s="598"/>
      <c r="E1" s="598"/>
      <c r="F1" s="598"/>
      <c r="G1" s="598"/>
      <c r="H1" s="598"/>
      <c r="I1" s="598"/>
      <c r="J1" s="598"/>
    </row>
    <row r="2" spans="1:10" ht="19.5" customHeight="1">
      <c r="A2" s="269"/>
      <c r="B2" s="269"/>
      <c r="C2" s="269"/>
      <c r="D2" s="269"/>
      <c r="E2" s="269"/>
      <c r="F2" s="269"/>
      <c r="G2" s="269"/>
      <c r="H2" s="269"/>
      <c r="I2" s="269"/>
      <c r="J2" s="269"/>
    </row>
    <row r="3" spans="1:10" ht="18.75" customHeight="1">
      <c r="A3" s="600" t="str">
        <f>'終了報告書(書式3)（2020年4月1日からの契約）'!V10&amp;"  御中"</f>
        <v>  御中</v>
      </c>
      <c r="B3" s="600"/>
      <c r="C3" s="600"/>
      <c r="D3" s="600"/>
      <c r="E3" s="600"/>
      <c r="F3" s="600"/>
      <c r="H3" s="250" t="s">
        <v>355</v>
      </c>
      <c r="I3" s="599"/>
      <c r="J3" s="599"/>
    </row>
    <row r="4" spans="1:9" ht="18.75" customHeight="1">
      <c r="A4" s="600"/>
      <c r="B4" s="600"/>
      <c r="C4" s="600"/>
      <c r="D4" s="600"/>
      <c r="E4" s="600"/>
      <c r="F4" s="600"/>
      <c r="G4" s="248"/>
      <c r="H4" s="248"/>
      <c r="I4" s="248"/>
    </row>
    <row r="5" spans="1:10" ht="20.25">
      <c r="A5" s="249"/>
      <c r="B5" s="249"/>
      <c r="C5" s="249"/>
      <c r="D5" s="249"/>
      <c r="E5" s="249"/>
      <c r="F5" s="250"/>
      <c r="G5" s="605" t="s">
        <v>309</v>
      </c>
      <c r="H5" s="605"/>
      <c r="I5" s="605"/>
      <c r="J5" s="605"/>
    </row>
    <row r="6" spans="1:10" ht="15">
      <c r="A6" s="602" t="s">
        <v>310</v>
      </c>
      <c r="B6" s="602"/>
      <c r="C6" s="602"/>
      <c r="D6" s="602"/>
      <c r="E6" s="602"/>
      <c r="F6" s="602"/>
      <c r="G6" s="604" t="s">
        <v>311</v>
      </c>
      <c r="H6" s="604"/>
      <c r="I6" s="604"/>
      <c r="J6" s="604"/>
    </row>
    <row r="7" spans="1:9" ht="15">
      <c r="A7" s="602"/>
      <c r="B7" s="602"/>
      <c r="C7" s="602"/>
      <c r="D7" s="602"/>
      <c r="E7" s="602"/>
      <c r="F7" s="602"/>
      <c r="G7" s="248"/>
      <c r="H7" s="248"/>
      <c r="I7" s="248"/>
    </row>
    <row r="8" spans="1:10" ht="15">
      <c r="A8" s="251" t="s">
        <v>312</v>
      </c>
      <c r="B8" s="592" t="s">
        <v>313</v>
      </c>
      <c r="C8" s="592"/>
      <c r="D8" s="592"/>
      <c r="E8" s="592"/>
      <c r="F8" s="592"/>
      <c r="G8" s="606" t="s">
        <v>360</v>
      </c>
      <c r="H8" s="606"/>
      <c r="I8" s="606"/>
      <c r="J8" s="606"/>
    </row>
    <row r="9" spans="1:10" ht="15">
      <c r="A9" s="251" t="s">
        <v>314</v>
      </c>
      <c r="B9" s="592" t="s">
        <v>315</v>
      </c>
      <c r="C9" s="592"/>
      <c r="D9" s="592"/>
      <c r="E9" s="592"/>
      <c r="F9" s="592"/>
      <c r="G9" s="607" t="str">
        <f>VLOOKUP($G$8,'病院住所'!B1:E5,2,0)</f>
        <v>〒454-8509</v>
      </c>
      <c r="H9" s="607"/>
      <c r="I9" s="607"/>
      <c r="J9" s="607"/>
    </row>
    <row r="10" spans="1:10" ht="15">
      <c r="A10" s="593" t="s">
        <v>316</v>
      </c>
      <c r="B10" s="594" t="s">
        <v>317</v>
      </c>
      <c r="C10" s="592"/>
      <c r="D10" s="592"/>
      <c r="E10" s="592"/>
      <c r="F10" s="592"/>
      <c r="G10" s="607" t="str">
        <f>VLOOKUP($G$8,'病院住所'!B1:E5,3,0)</f>
        <v>愛知県名古屋市中川区尾頭橋三丁目6番10号</v>
      </c>
      <c r="H10" s="607"/>
      <c r="I10" s="607"/>
      <c r="J10" s="607"/>
    </row>
    <row r="11" spans="1:10" ht="18">
      <c r="A11" s="593"/>
      <c r="B11" s="592"/>
      <c r="C11" s="592"/>
      <c r="D11" s="592"/>
      <c r="E11" s="592"/>
      <c r="F11" s="592"/>
      <c r="G11" s="608" t="str">
        <f>VLOOKUP($G$8,'病院住所'!B1:E5,4,0)</f>
        <v>病院長　堀口　明彦　印</v>
      </c>
      <c r="H11" s="608"/>
      <c r="I11" s="608"/>
      <c r="J11" s="608"/>
    </row>
    <row r="12" spans="1:9" ht="18">
      <c r="A12" s="252"/>
      <c r="B12" s="252"/>
      <c r="C12" s="252"/>
      <c r="D12" s="252"/>
      <c r="E12" s="252"/>
      <c r="F12" s="252"/>
      <c r="G12" s="253"/>
      <c r="H12" s="253"/>
      <c r="I12" s="253"/>
    </row>
    <row r="13" spans="1:9" ht="15">
      <c r="A13" s="590" t="s">
        <v>318</v>
      </c>
      <c r="B13" s="591">
        <f>J31</f>
        <v>0</v>
      </c>
      <c r="C13" s="591"/>
      <c r="D13" s="591"/>
      <c r="E13" s="591"/>
      <c r="F13" s="591"/>
      <c r="G13" s="254"/>
      <c r="H13" s="254"/>
      <c r="I13" s="254"/>
    </row>
    <row r="14" spans="1:9" ht="15">
      <c r="A14" s="590"/>
      <c r="B14" s="591"/>
      <c r="C14" s="591"/>
      <c r="D14" s="591"/>
      <c r="E14" s="591"/>
      <c r="F14" s="591"/>
      <c r="G14" s="254"/>
      <c r="H14" s="254"/>
      <c r="I14" s="254"/>
    </row>
    <row r="15" spans="1:9" ht="20.25">
      <c r="A15" s="255"/>
      <c r="B15" s="256"/>
      <c r="C15" s="256"/>
      <c r="D15" s="256"/>
      <c r="E15" s="256"/>
      <c r="F15" s="256"/>
      <c r="G15" s="254"/>
      <c r="H15" s="254"/>
      <c r="I15" s="254"/>
    </row>
    <row r="16" spans="1:10" ht="15">
      <c r="A16" s="271" t="s">
        <v>319</v>
      </c>
      <c r="B16" s="601">
        <f>IF('入力シート'!C7="","",'入力シート'!C7)</f>
      </c>
      <c r="C16" s="601"/>
      <c r="D16" s="601"/>
      <c r="E16" s="601"/>
      <c r="F16" s="601"/>
      <c r="G16" s="601"/>
      <c r="H16" s="601"/>
      <c r="I16" s="601"/>
      <c r="J16" s="601"/>
    </row>
    <row r="17" spans="1:10" ht="15">
      <c r="A17" s="272" t="s">
        <v>320</v>
      </c>
      <c r="B17" s="601">
        <f>IF('入力シート'!C17="","",'入力シート'!C17)</f>
      </c>
      <c r="C17" s="601"/>
      <c r="D17" s="601"/>
      <c r="E17" s="601"/>
      <c r="F17" s="601"/>
      <c r="G17" s="601"/>
      <c r="H17" s="601"/>
      <c r="I17" s="601"/>
      <c r="J17" s="601"/>
    </row>
    <row r="18" spans="1:10" ht="15">
      <c r="A18" s="273" t="s">
        <v>321</v>
      </c>
      <c r="B18" s="601">
        <f>IF('入力シート'!C18="","",'入力シート'!C18)</f>
      </c>
      <c r="C18" s="601"/>
      <c r="D18" s="601"/>
      <c r="E18" s="601"/>
      <c r="F18" s="601"/>
      <c r="G18" s="601"/>
      <c r="H18" s="601"/>
      <c r="I18" s="601"/>
      <c r="J18" s="601"/>
    </row>
    <row r="19" spans="1:9" ht="15">
      <c r="A19" s="252"/>
      <c r="B19" s="252"/>
      <c r="C19" s="252"/>
      <c r="D19" s="252"/>
      <c r="E19" s="252"/>
      <c r="F19" s="252"/>
      <c r="G19" s="252"/>
      <c r="H19" s="252"/>
      <c r="I19" s="252"/>
    </row>
    <row r="20" spans="1:10" ht="15">
      <c r="A20" s="258" t="s">
        <v>322</v>
      </c>
      <c r="B20" s="578" t="s">
        <v>323</v>
      </c>
      <c r="C20" s="579"/>
      <c r="D20" s="579"/>
      <c r="E20" s="579"/>
      <c r="F20" s="579"/>
      <c r="G20" s="579"/>
      <c r="H20" s="580"/>
      <c r="I20" s="257" t="s">
        <v>324</v>
      </c>
      <c r="J20" s="257" t="s">
        <v>325</v>
      </c>
    </row>
    <row r="21" spans="1:10" ht="15">
      <c r="A21" s="270"/>
      <c r="B21" s="609" t="s">
        <v>326</v>
      </c>
      <c r="C21" s="610"/>
      <c r="D21" s="610"/>
      <c r="E21" s="610"/>
      <c r="F21" s="610"/>
      <c r="G21" s="610"/>
      <c r="H21" s="611"/>
      <c r="I21" s="260">
        <v>0.1</v>
      </c>
      <c r="J21" s="261"/>
    </row>
    <row r="22" spans="1:10" ht="15">
      <c r="A22" s="270">
        <f>A21</f>
        <v>0</v>
      </c>
      <c r="B22" s="609" t="s">
        <v>356</v>
      </c>
      <c r="C22" s="610"/>
      <c r="D22" s="610"/>
      <c r="E22" s="610"/>
      <c r="F22" s="610"/>
      <c r="G22" s="610"/>
      <c r="H22" s="611"/>
      <c r="I22" s="260">
        <v>0.1</v>
      </c>
      <c r="J22" s="261">
        <f>J21*0.1</f>
        <v>0</v>
      </c>
    </row>
    <row r="23" spans="1:10" ht="15">
      <c r="A23" s="270">
        <f>A21</f>
        <v>0</v>
      </c>
      <c r="B23" s="609" t="s">
        <v>357</v>
      </c>
      <c r="C23" s="610"/>
      <c r="D23" s="610"/>
      <c r="E23" s="610"/>
      <c r="F23" s="610"/>
      <c r="G23" s="610"/>
      <c r="H23" s="611"/>
      <c r="I23" s="260">
        <v>0.1</v>
      </c>
      <c r="J23" s="261">
        <f>(J21+J22)*0.3</f>
        <v>0</v>
      </c>
    </row>
    <row r="24" spans="1:10" ht="15">
      <c r="A24" s="262"/>
      <c r="B24" s="595"/>
      <c r="C24" s="596"/>
      <c r="D24" s="596"/>
      <c r="E24" s="596"/>
      <c r="F24" s="596"/>
      <c r="G24" s="596"/>
      <c r="H24" s="597"/>
      <c r="I24" s="260"/>
      <c r="J24" s="261">
        <f>IF(AND(E24&lt;&gt;"",H24&lt;&gt;""),E24*H24,"")</f>
      </c>
    </row>
    <row r="25" spans="1:10" ht="15">
      <c r="A25" s="262"/>
      <c r="B25" s="595"/>
      <c r="C25" s="596"/>
      <c r="D25" s="596"/>
      <c r="E25" s="596"/>
      <c r="F25" s="596"/>
      <c r="G25" s="596"/>
      <c r="H25" s="597"/>
      <c r="I25" s="260"/>
      <c r="J25" s="261">
        <f>IF(AND(E25&lt;&gt;"",H25&lt;&gt;""),E25*H25,"")</f>
      </c>
    </row>
    <row r="26" spans="1:10" ht="15">
      <c r="A26" s="262"/>
      <c r="B26" s="595"/>
      <c r="C26" s="595"/>
      <c r="D26" s="595"/>
      <c r="E26" s="595"/>
      <c r="F26" s="595"/>
      <c r="G26" s="595"/>
      <c r="H26" s="595"/>
      <c r="I26" s="260"/>
      <c r="J26" s="261">
        <f>IF(AND(E26&lt;&gt;"",H26&lt;&gt;""),E26*H26,"")</f>
      </c>
    </row>
    <row r="27" spans="1:10" ht="18.75">
      <c r="A27" s="262"/>
      <c r="B27" s="595"/>
      <c r="C27" s="595"/>
      <c r="D27" s="595"/>
      <c r="E27" s="595"/>
      <c r="F27" s="595"/>
      <c r="G27" s="595"/>
      <c r="H27" s="595"/>
      <c r="I27" s="260"/>
      <c r="J27" s="261">
        <f>IF(AND(E27&lt;&gt;"",H27&lt;&gt;""),E27*H27,"")</f>
      </c>
    </row>
    <row r="28" spans="1:10" ht="18.75">
      <c r="A28" s="262"/>
      <c r="B28" s="595"/>
      <c r="C28" s="596"/>
      <c r="D28" s="596"/>
      <c r="E28" s="596"/>
      <c r="F28" s="596"/>
      <c r="G28" s="596"/>
      <c r="H28" s="597"/>
      <c r="I28" s="260"/>
      <c r="J28" s="261">
        <f>IF(AND(E28&lt;&gt;"",H28&lt;&gt;""),E28*H28,"")</f>
      </c>
    </row>
    <row r="29" spans="1:10" ht="18.75">
      <c r="A29" s="248"/>
      <c r="B29" s="248"/>
      <c r="C29" s="248"/>
      <c r="D29" s="248"/>
      <c r="E29" s="248"/>
      <c r="F29" s="248"/>
      <c r="G29" s="248"/>
      <c r="H29" s="603" t="s">
        <v>327</v>
      </c>
      <c r="I29" s="603"/>
      <c r="J29" s="263">
        <f>SUM(J21:J28)</f>
        <v>0</v>
      </c>
    </row>
    <row r="30" spans="1:10" ht="18.75">
      <c r="A30" s="264" t="s">
        <v>328</v>
      </c>
      <c r="B30" s="264" t="s">
        <v>329</v>
      </c>
      <c r="C30" s="264" t="s">
        <v>330</v>
      </c>
      <c r="D30" s="268"/>
      <c r="E30" s="248"/>
      <c r="F30" s="248"/>
      <c r="G30" s="248"/>
      <c r="H30" s="590" t="s">
        <v>331</v>
      </c>
      <c r="I30" s="590"/>
      <c r="J30" s="265">
        <f>SUM(C31:C32)</f>
        <v>0</v>
      </c>
    </row>
    <row r="31" spans="1:10" ht="18.75">
      <c r="A31" s="266" t="s">
        <v>332</v>
      </c>
      <c r="B31" s="267">
        <f>SUMIF(I21:J28,10%,J21:J28)</f>
        <v>0</v>
      </c>
      <c r="C31" s="267">
        <f>B31*0.1</f>
        <v>0</v>
      </c>
      <c r="D31" s="267"/>
      <c r="E31" s="248"/>
      <c r="F31" s="248"/>
      <c r="G31" s="248"/>
      <c r="H31" s="590" t="s">
        <v>318</v>
      </c>
      <c r="I31" s="590"/>
      <c r="J31" s="265">
        <f>J29+J30</f>
        <v>0</v>
      </c>
    </row>
    <row r="32" spans="1:9" ht="18.75">
      <c r="A32" s="266" t="s">
        <v>333</v>
      </c>
      <c r="B32" s="267">
        <f>SUMIF(I21:J28,"軽減8%",J21:J28)</f>
        <v>0</v>
      </c>
      <c r="C32" s="267">
        <f>B32*0.08</f>
        <v>0</v>
      </c>
      <c r="D32" s="267"/>
      <c r="E32" s="248"/>
      <c r="F32" s="248"/>
      <c r="G32" s="248"/>
      <c r="H32" s="248"/>
      <c r="I32" s="248"/>
    </row>
    <row r="33" spans="1:9" ht="18.75">
      <c r="A33" s="248"/>
      <c r="B33" s="248"/>
      <c r="C33" s="248"/>
      <c r="D33" s="248"/>
      <c r="E33" s="248"/>
      <c r="F33" s="248"/>
      <c r="G33" s="248"/>
      <c r="H33" s="248"/>
      <c r="I33" s="248"/>
    </row>
    <row r="34" spans="1:10" ht="18">
      <c r="A34" s="578" t="s">
        <v>334</v>
      </c>
      <c r="B34" s="579"/>
      <c r="C34" s="579"/>
      <c r="D34" s="579"/>
      <c r="E34" s="579"/>
      <c r="F34" s="579"/>
      <c r="G34" s="579"/>
      <c r="H34" s="579"/>
      <c r="I34" s="579"/>
      <c r="J34" s="580"/>
    </row>
    <row r="35" spans="1:10" ht="13.5" customHeight="1">
      <c r="A35" s="612" t="s">
        <v>354</v>
      </c>
      <c r="B35" s="613"/>
      <c r="C35" s="613"/>
      <c r="D35" s="613"/>
      <c r="E35" s="613"/>
      <c r="F35" s="613"/>
      <c r="G35" s="613"/>
      <c r="H35" s="613"/>
      <c r="I35" s="613"/>
      <c r="J35" s="614"/>
    </row>
    <row r="36" spans="1:10" ht="13.5" customHeight="1">
      <c r="A36" s="615"/>
      <c r="B36" s="616"/>
      <c r="C36" s="616"/>
      <c r="D36" s="616"/>
      <c r="E36" s="616"/>
      <c r="F36" s="616"/>
      <c r="G36" s="616"/>
      <c r="H36" s="616"/>
      <c r="I36" s="616"/>
      <c r="J36" s="617"/>
    </row>
    <row r="37" spans="1:10" ht="13.5" customHeight="1">
      <c r="A37" s="615"/>
      <c r="B37" s="616"/>
      <c r="C37" s="616"/>
      <c r="D37" s="616"/>
      <c r="E37" s="616"/>
      <c r="F37" s="616"/>
      <c r="G37" s="616"/>
      <c r="H37" s="616"/>
      <c r="I37" s="616"/>
      <c r="J37" s="617"/>
    </row>
    <row r="38" spans="1:10" ht="13.5" customHeight="1">
      <c r="A38" s="618"/>
      <c r="B38" s="619"/>
      <c r="C38" s="619"/>
      <c r="D38" s="619"/>
      <c r="E38" s="619"/>
      <c r="F38" s="619"/>
      <c r="G38" s="619"/>
      <c r="H38" s="619"/>
      <c r="I38" s="619"/>
      <c r="J38" s="620"/>
    </row>
  </sheetData>
  <sheetProtection/>
  <mergeCells count="33">
    <mergeCell ref="A35:J38"/>
    <mergeCell ref="B27:H27"/>
    <mergeCell ref="B28:H28"/>
    <mergeCell ref="H29:I29"/>
    <mergeCell ref="H30:I30"/>
    <mergeCell ref="H31:I31"/>
    <mergeCell ref="A34:J34"/>
    <mergeCell ref="B21:H21"/>
    <mergeCell ref="B22:H22"/>
    <mergeCell ref="B23:H23"/>
    <mergeCell ref="B24:H24"/>
    <mergeCell ref="B25:H25"/>
    <mergeCell ref="B26:H26"/>
    <mergeCell ref="A13:A14"/>
    <mergeCell ref="B13:F14"/>
    <mergeCell ref="B16:J16"/>
    <mergeCell ref="B17:J17"/>
    <mergeCell ref="B18:J18"/>
    <mergeCell ref="B20:H20"/>
    <mergeCell ref="B8:F8"/>
    <mergeCell ref="G8:J8"/>
    <mergeCell ref="B9:F9"/>
    <mergeCell ref="G9:J9"/>
    <mergeCell ref="A10:A11"/>
    <mergeCell ref="B10:F11"/>
    <mergeCell ref="G10:J10"/>
    <mergeCell ref="G11:J11"/>
    <mergeCell ref="A1:J1"/>
    <mergeCell ref="A3:F4"/>
    <mergeCell ref="I3:J3"/>
    <mergeCell ref="G5:J5"/>
    <mergeCell ref="A6:F7"/>
    <mergeCell ref="G6:J6"/>
  </mergeCells>
  <dataValidations count="4">
    <dataValidation type="list" allowBlank="1" showInputMessage="1" showErrorMessage="1" sqref="I24:I28">
      <formula1>"10%,0%"</formula1>
    </dataValidation>
    <dataValidation type="list" allowBlank="1" showInputMessage="1" showErrorMessage="1" sqref="I21:I23">
      <formula1>"10%,非課税,軽減8%"</formula1>
    </dataValidation>
    <dataValidation type="list" allowBlank="1" showInputMessage="1" showErrorMessage="1" sqref="G8">
      <formula1>"藤田医科大学病院,藤田医科大学ばんたね病院,藤田医科大学七栗記念病院,藤田医科大学岡崎医療センター"</formula1>
    </dataValidation>
    <dataValidation type="list" allowBlank="1" showInputMessage="1" showErrorMessage="1" sqref="B8:F8">
      <formula1>"年度毎請求,終了時請求"</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G9" sqref="G9:J10"/>
    </sheetView>
  </sheetViews>
  <sheetFormatPr defaultColWidth="9.140625" defaultRowHeight="15"/>
  <cols>
    <col min="1" max="1" width="13.421875" style="0" customWidth="1"/>
    <col min="3" max="5" width="9.00390625" style="0" customWidth="1"/>
    <col min="7" max="7" width="9.00390625" style="0" customWidth="1"/>
    <col min="9" max="10" width="9.00390625" style="0" customWidth="1"/>
  </cols>
  <sheetData>
    <row r="1" spans="1:10" ht="23.25">
      <c r="A1" s="598" t="s">
        <v>308</v>
      </c>
      <c r="B1" s="598"/>
      <c r="C1" s="598"/>
      <c r="D1" s="598"/>
      <c r="E1" s="598"/>
      <c r="F1" s="598"/>
      <c r="G1" s="598"/>
      <c r="H1" s="598"/>
      <c r="I1" s="598"/>
      <c r="J1" s="598"/>
    </row>
    <row r="2" spans="1:10" ht="19.5" customHeight="1">
      <c r="A2" s="269"/>
      <c r="B2" s="269"/>
      <c r="C2" s="269"/>
      <c r="D2" s="269"/>
      <c r="E2" s="269"/>
      <c r="F2" s="269"/>
      <c r="G2" s="269"/>
      <c r="H2" s="269"/>
      <c r="I2" s="269"/>
      <c r="J2" s="269"/>
    </row>
    <row r="3" spans="1:10" ht="18.75" customHeight="1">
      <c r="A3" s="600" t="str">
        <f>IF('入力シート'!I5="","",'入力シート'!I5)&amp;"  御中"</f>
        <v>  御中</v>
      </c>
      <c r="B3" s="600"/>
      <c r="C3" s="600"/>
      <c r="D3" s="600"/>
      <c r="E3" s="600"/>
      <c r="F3" s="600"/>
      <c r="H3" s="250" t="s">
        <v>355</v>
      </c>
      <c r="I3" s="599"/>
      <c r="J3" s="599"/>
    </row>
    <row r="4" spans="1:9" ht="18.75" customHeight="1">
      <c r="A4" s="600"/>
      <c r="B4" s="600"/>
      <c r="C4" s="600"/>
      <c r="D4" s="600"/>
      <c r="E4" s="600"/>
      <c r="F4" s="600"/>
      <c r="G4" s="248"/>
      <c r="H4" s="248"/>
      <c r="I4" s="248"/>
    </row>
    <row r="5" spans="1:10" ht="20.25">
      <c r="A5" s="249"/>
      <c r="B5" s="249"/>
      <c r="C5" s="249"/>
      <c r="D5" s="249"/>
      <c r="E5" s="249"/>
      <c r="F5" s="250"/>
      <c r="G5" s="605" t="s">
        <v>309</v>
      </c>
      <c r="H5" s="605"/>
      <c r="I5" s="605"/>
      <c r="J5" s="605"/>
    </row>
    <row r="6" spans="1:10" ht="15">
      <c r="A6" s="602" t="s">
        <v>310</v>
      </c>
      <c r="B6" s="602"/>
      <c r="C6" s="602"/>
      <c r="D6" s="602"/>
      <c r="E6" s="602"/>
      <c r="F6" s="602"/>
      <c r="G6" s="604" t="s">
        <v>311</v>
      </c>
      <c r="H6" s="604"/>
      <c r="I6" s="604"/>
      <c r="J6" s="604"/>
    </row>
    <row r="7" spans="1:9" ht="15">
      <c r="A7" s="602"/>
      <c r="B7" s="602"/>
      <c r="C7" s="602"/>
      <c r="D7" s="602"/>
      <c r="E7" s="602"/>
      <c r="F7" s="602"/>
      <c r="G7" s="248"/>
      <c r="H7" s="248"/>
      <c r="I7" s="248"/>
    </row>
    <row r="8" spans="1:10" ht="15">
      <c r="A8" s="251" t="s">
        <v>312</v>
      </c>
      <c r="B8" s="592" t="s">
        <v>358</v>
      </c>
      <c r="C8" s="592"/>
      <c r="D8" s="592"/>
      <c r="E8" s="592"/>
      <c r="F8" s="592"/>
      <c r="G8" s="606" t="s">
        <v>360</v>
      </c>
      <c r="H8" s="606"/>
      <c r="I8" s="606"/>
      <c r="J8" s="606"/>
    </row>
    <row r="9" spans="1:10" ht="15">
      <c r="A9" s="251" t="s">
        <v>314</v>
      </c>
      <c r="B9" s="592" t="s">
        <v>315</v>
      </c>
      <c r="C9" s="592"/>
      <c r="D9" s="592"/>
      <c r="E9" s="592"/>
      <c r="F9" s="592"/>
      <c r="G9" s="607" t="str">
        <f>VLOOKUP($G$8,'病院住所'!B1:E5,2,0)</f>
        <v>〒454-8509</v>
      </c>
      <c r="H9" s="607"/>
      <c r="I9" s="607"/>
      <c r="J9" s="607"/>
    </row>
    <row r="10" spans="1:10" ht="15">
      <c r="A10" s="593" t="s">
        <v>316</v>
      </c>
      <c r="B10" s="594" t="s">
        <v>317</v>
      </c>
      <c r="C10" s="592"/>
      <c r="D10" s="592"/>
      <c r="E10" s="592"/>
      <c r="F10" s="592"/>
      <c r="G10" s="607" t="str">
        <f>VLOOKUP($G$8,'病院住所'!B1:E5,3,0)</f>
        <v>愛知県名古屋市中川区尾頭橋三丁目6番10号</v>
      </c>
      <c r="H10" s="607"/>
      <c r="I10" s="607"/>
      <c r="J10" s="607"/>
    </row>
    <row r="11" spans="1:10" ht="18">
      <c r="A11" s="593"/>
      <c r="B11" s="592"/>
      <c r="C11" s="592"/>
      <c r="D11" s="592"/>
      <c r="E11" s="592"/>
      <c r="F11" s="592"/>
      <c r="G11" s="608" t="str">
        <f>VLOOKUP($G$8,'病院住所'!B1:E5,4,0)</f>
        <v>病院長　堀口　明彦　印</v>
      </c>
      <c r="H11" s="608"/>
      <c r="I11" s="608"/>
      <c r="J11" s="608"/>
    </row>
    <row r="12" spans="1:9" ht="18">
      <c r="A12" s="252"/>
      <c r="B12" s="252"/>
      <c r="C12" s="252"/>
      <c r="D12" s="252"/>
      <c r="E12" s="252"/>
      <c r="F12" s="252"/>
      <c r="G12" s="253"/>
      <c r="H12" s="253"/>
      <c r="I12" s="253"/>
    </row>
    <row r="13" spans="1:9" ht="15">
      <c r="A13" s="590" t="s">
        <v>318</v>
      </c>
      <c r="B13" s="591">
        <f>J31</f>
        <v>0</v>
      </c>
      <c r="C13" s="591"/>
      <c r="D13" s="591"/>
      <c r="E13" s="591"/>
      <c r="F13" s="591"/>
      <c r="G13" s="254"/>
      <c r="H13" s="254"/>
      <c r="I13" s="254"/>
    </row>
    <row r="14" spans="1:9" ht="15">
      <c r="A14" s="590"/>
      <c r="B14" s="591"/>
      <c r="C14" s="591"/>
      <c r="D14" s="591"/>
      <c r="E14" s="591"/>
      <c r="F14" s="591"/>
      <c r="G14" s="254"/>
      <c r="H14" s="254"/>
      <c r="I14" s="254"/>
    </row>
    <row r="15" spans="1:9" ht="20.25">
      <c r="A15" s="255"/>
      <c r="B15" s="256"/>
      <c r="C15" s="256"/>
      <c r="D15" s="256"/>
      <c r="E15" s="256"/>
      <c r="F15" s="256"/>
      <c r="G15" s="254"/>
      <c r="H15" s="254"/>
      <c r="I15" s="254"/>
    </row>
    <row r="16" spans="1:10" ht="15">
      <c r="A16" s="257" t="s">
        <v>319</v>
      </c>
      <c r="B16" s="601">
        <f>IF('入力シート'!C7="","",'入力シート'!C7)</f>
      </c>
      <c r="C16" s="601"/>
      <c r="D16" s="601"/>
      <c r="E16" s="601"/>
      <c r="F16" s="601"/>
      <c r="G16" s="601"/>
      <c r="H16" s="601"/>
      <c r="I16" s="601"/>
      <c r="J16" s="601"/>
    </row>
    <row r="17" spans="1:10" ht="15">
      <c r="A17" s="257" t="s">
        <v>320</v>
      </c>
      <c r="B17" s="601">
        <f>IF('入力シート'!C17="","",'入力シート'!C17)</f>
      </c>
      <c r="C17" s="601"/>
      <c r="D17" s="601"/>
      <c r="E17" s="601"/>
      <c r="F17" s="601"/>
      <c r="G17" s="601"/>
      <c r="H17" s="601"/>
      <c r="I17" s="601"/>
      <c r="J17" s="601"/>
    </row>
    <row r="18" spans="1:10" ht="15">
      <c r="A18" s="257" t="s">
        <v>321</v>
      </c>
      <c r="B18" s="601">
        <f>IF('入力シート'!C18="","",'入力シート'!C18)</f>
      </c>
      <c r="C18" s="601"/>
      <c r="D18" s="601"/>
      <c r="E18" s="601"/>
      <c r="F18" s="601"/>
      <c r="G18" s="601"/>
      <c r="H18" s="601"/>
      <c r="I18" s="601"/>
      <c r="J18" s="601"/>
    </row>
    <row r="19" spans="1:9" ht="15">
      <c r="A19" s="252"/>
      <c r="B19" s="252"/>
      <c r="C19" s="252"/>
      <c r="D19" s="252"/>
      <c r="E19" s="252"/>
      <c r="F19" s="252"/>
      <c r="G19" s="252"/>
      <c r="H19" s="252"/>
      <c r="I19" s="252"/>
    </row>
    <row r="20" spans="1:10" ht="15">
      <c r="A20" s="258" t="s">
        <v>322</v>
      </c>
      <c r="B20" s="578" t="s">
        <v>323</v>
      </c>
      <c r="C20" s="579"/>
      <c r="D20" s="579"/>
      <c r="E20" s="579"/>
      <c r="F20" s="579"/>
      <c r="G20" s="579"/>
      <c r="H20" s="580"/>
      <c r="I20" s="257" t="s">
        <v>324</v>
      </c>
      <c r="J20" s="257" t="s">
        <v>325</v>
      </c>
    </row>
    <row r="21" spans="1:10" ht="15">
      <c r="A21" s="270"/>
      <c r="B21" s="609" t="s">
        <v>359</v>
      </c>
      <c r="C21" s="610"/>
      <c r="D21" s="610"/>
      <c r="E21" s="610"/>
      <c r="F21" s="610"/>
      <c r="G21" s="610"/>
      <c r="H21" s="611"/>
      <c r="I21" s="260">
        <v>0.1</v>
      </c>
      <c r="J21" s="261"/>
    </row>
    <row r="22" spans="1:10" ht="15">
      <c r="A22" s="259"/>
      <c r="B22" s="609"/>
      <c r="C22" s="610"/>
      <c r="D22" s="610"/>
      <c r="E22" s="610"/>
      <c r="F22" s="610"/>
      <c r="G22" s="610"/>
      <c r="H22" s="611"/>
      <c r="I22" s="260"/>
      <c r="J22" s="261"/>
    </row>
    <row r="23" spans="1:10" ht="15">
      <c r="A23" s="259"/>
      <c r="B23" s="609"/>
      <c r="C23" s="610"/>
      <c r="D23" s="610"/>
      <c r="E23" s="610"/>
      <c r="F23" s="610"/>
      <c r="G23" s="610"/>
      <c r="H23" s="611"/>
      <c r="I23" s="260"/>
      <c r="J23" s="261"/>
    </row>
    <row r="24" spans="1:10" ht="15">
      <c r="A24" s="262"/>
      <c r="B24" s="595"/>
      <c r="C24" s="596"/>
      <c r="D24" s="596"/>
      <c r="E24" s="596"/>
      <c r="F24" s="596"/>
      <c r="G24" s="596"/>
      <c r="H24" s="597"/>
      <c r="I24" s="260"/>
      <c r="J24" s="261">
        <f>IF(AND(E24&lt;&gt;"",H24&lt;&gt;""),E24*H24,"")</f>
      </c>
    </row>
    <row r="25" spans="1:10" ht="18.75">
      <c r="A25" s="262"/>
      <c r="B25" s="595"/>
      <c r="C25" s="596"/>
      <c r="D25" s="596"/>
      <c r="E25" s="596"/>
      <c r="F25" s="596"/>
      <c r="G25" s="596"/>
      <c r="H25" s="597"/>
      <c r="I25" s="260"/>
      <c r="J25" s="261">
        <f>IF(AND(E25&lt;&gt;"",H25&lt;&gt;""),E25*H25,"")</f>
      </c>
    </row>
    <row r="26" spans="1:10" ht="18.75">
      <c r="A26" s="262"/>
      <c r="B26" s="595"/>
      <c r="C26" s="595"/>
      <c r="D26" s="595"/>
      <c r="E26" s="595"/>
      <c r="F26" s="595"/>
      <c r="G26" s="595"/>
      <c r="H26" s="595"/>
      <c r="I26" s="260"/>
      <c r="J26" s="261">
        <f>IF(AND(E26&lt;&gt;"",H26&lt;&gt;""),E26*H26,"")</f>
      </c>
    </row>
    <row r="27" spans="1:10" ht="18.75">
      <c r="A27" s="262"/>
      <c r="B27" s="595"/>
      <c r="C27" s="595"/>
      <c r="D27" s="595"/>
      <c r="E27" s="595"/>
      <c r="F27" s="595"/>
      <c r="G27" s="595"/>
      <c r="H27" s="595"/>
      <c r="I27" s="260"/>
      <c r="J27" s="261">
        <f>IF(AND(E27&lt;&gt;"",H27&lt;&gt;""),E27*H27,"")</f>
      </c>
    </row>
    <row r="28" spans="1:10" ht="18.75">
      <c r="A28" s="262"/>
      <c r="B28" s="595"/>
      <c r="C28" s="596"/>
      <c r="D28" s="596"/>
      <c r="E28" s="596"/>
      <c r="F28" s="596"/>
      <c r="G28" s="596"/>
      <c r="H28" s="597"/>
      <c r="I28" s="260"/>
      <c r="J28" s="261">
        <f>IF(AND(E28&lt;&gt;"",H28&lt;&gt;""),E28*H28,"")</f>
      </c>
    </row>
    <row r="29" spans="1:10" ht="18.75">
      <c r="A29" s="248"/>
      <c r="B29" s="248"/>
      <c r="C29" s="248"/>
      <c r="D29" s="248"/>
      <c r="E29" s="248"/>
      <c r="F29" s="248"/>
      <c r="G29" s="248"/>
      <c r="H29" s="603" t="s">
        <v>327</v>
      </c>
      <c r="I29" s="603"/>
      <c r="J29" s="263">
        <f>SUM(J21:J28)</f>
        <v>0</v>
      </c>
    </row>
    <row r="30" spans="1:10" ht="18.75">
      <c r="A30" s="264" t="s">
        <v>328</v>
      </c>
      <c r="B30" s="264" t="s">
        <v>329</v>
      </c>
      <c r="C30" s="264" t="s">
        <v>330</v>
      </c>
      <c r="D30" s="268"/>
      <c r="E30" s="248"/>
      <c r="F30" s="248"/>
      <c r="G30" s="248"/>
      <c r="H30" s="590" t="s">
        <v>331</v>
      </c>
      <c r="I30" s="590"/>
      <c r="J30" s="265">
        <f>SUM(C31:C32)</f>
        <v>0</v>
      </c>
    </row>
    <row r="31" spans="1:10" ht="18.75">
      <c r="A31" s="266" t="s">
        <v>332</v>
      </c>
      <c r="B31" s="267">
        <f>SUMIF(I21:J28,10%,J21:J28)</f>
        <v>0</v>
      </c>
      <c r="C31" s="267">
        <f>B31*0.1</f>
        <v>0</v>
      </c>
      <c r="D31" s="267"/>
      <c r="E31" s="248"/>
      <c r="F31" s="248"/>
      <c r="G31" s="248"/>
      <c r="H31" s="590" t="s">
        <v>318</v>
      </c>
      <c r="I31" s="590"/>
      <c r="J31" s="265">
        <f>J29+J30</f>
        <v>0</v>
      </c>
    </row>
    <row r="32" spans="1:9" ht="18.75">
      <c r="A32" s="266" t="s">
        <v>333</v>
      </c>
      <c r="B32" s="267">
        <f>SUMIF(I21:J28,"軽減8%",J21:J28)</f>
        <v>0</v>
      </c>
      <c r="C32" s="267">
        <f>B32*0.08</f>
        <v>0</v>
      </c>
      <c r="D32" s="267"/>
      <c r="E32" s="248"/>
      <c r="F32" s="248"/>
      <c r="G32" s="248"/>
      <c r="H32" s="248"/>
      <c r="I32" s="248"/>
    </row>
    <row r="33" spans="1:9" ht="18.75">
      <c r="A33" s="248"/>
      <c r="B33" s="248"/>
      <c r="C33" s="248"/>
      <c r="D33" s="248"/>
      <c r="E33" s="248"/>
      <c r="F33" s="248"/>
      <c r="G33" s="248"/>
      <c r="H33" s="248"/>
      <c r="I33" s="248"/>
    </row>
    <row r="34" spans="1:10" ht="18">
      <c r="A34" s="578" t="s">
        <v>334</v>
      </c>
      <c r="B34" s="579"/>
      <c r="C34" s="579"/>
      <c r="D34" s="579"/>
      <c r="E34" s="579"/>
      <c r="F34" s="579"/>
      <c r="G34" s="579"/>
      <c r="H34" s="579"/>
      <c r="I34" s="579"/>
      <c r="J34" s="580"/>
    </row>
    <row r="35" spans="1:10" ht="13.5" customHeight="1">
      <c r="A35" s="581" t="s">
        <v>354</v>
      </c>
      <c r="B35" s="582"/>
      <c r="C35" s="582"/>
      <c r="D35" s="582"/>
      <c r="E35" s="582"/>
      <c r="F35" s="582"/>
      <c r="G35" s="582"/>
      <c r="H35" s="582"/>
      <c r="I35" s="582"/>
      <c r="J35" s="583"/>
    </row>
    <row r="36" spans="1:10" ht="13.5" customHeight="1">
      <c r="A36" s="584"/>
      <c r="B36" s="585"/>
      <c r="C36" s="585"/>
      <c r="D36" s="585"/>
      <c r="E36" s="585"/>
      <c r="F36" s="585"/>
      <c r="G36" s="585"/>
      <c r="H36" s="585"/>
      <c r="I36" s="585"/>
      <c r="J36" s="586"/>
    </row>
    <row r="37" spans="1:10" ht="13.5" customHeight="1">
      <c r="A37" s="584"/>
      <c r="B37" s="585"/>
      <c r="C37" s="585"/>
      <c r="D37" s="585"/>
      <c r="E37" s="585"/>
      <c r="F37" s="585"/>
      <c r="G37" s="585"/>
      <c r="H37" s="585"/>
      <c r="I37" s="585"/>
      <c r="J37" s="586"/>
    </row>
    <row r="38" spans="1:10" ht="13.5" customHeight="1">
      <c r="A38" s="587"/>
      <c r="B38" s="588"/>
      <c r="C38" s="588"/>
      <c r="D38" s="588"/>
      <c r="E38" s="588"/>
      <c r="F38" s="588"/>
      <c r="G38" s="588"/>
      <c r="H38" s="588"/>
      <c r="I38" s="588"/>
      <c r="J38" s="589"/>
    </row>
  </sheetData>
  <sheetProtection/>
  <mergeCells count="33">
    <mergeCell ref="A35:J38"/>
    <mergeCell ref="B27:H27"/>
    <mergeCell ref="B28:H28"/>
    <mergeCell ref="H29:I29"/>
    <mergeCell ref="H30:I30"/>
    <mergeCell ref="H31:I31"/>
    <mergeCell ref="A34:J34"/>
    <mergeCell ref="B21:H21"/>
    <mergeCell ref="B22:H22"/>
    <mergeCell ref="B23:H23"/>
    <mergeCell ref="B24:H24"/>
    <mergeCell ref="B25:H25"/>
    <mergeCell ref="B26:H26"/>
    <mergeCell ref="A13:A14"/>
    <mergeCell ref="B13:F14"/>
    <mergeCell ref="B16:J16"/>
    <mergeCell ref="B17:J17"/>
    <mergeCell ref="B18:J18"/>
    <mergeCell ref="B20:H20"/>
    <mergeCell ref="B8:F8"/>
    <mergeCell ref="G8:J8"/>
    <mergeCell ref="B9:F9"/>
    <mergeCell ref="G9:J9"/>
    <mergeCell ref="A10:A11"/>
    <mergeCell ref="B10:F11"/>
    <mergeCell ref="G10:J10"/>
    <mergeCell ref="G11:J11"/>
    <mergeCell ref="A1:J1"/>
    <mergeCell ref="A3:F4"/>
    <mergeCell ref="I3:J3"/>
    <mergeCell ref="G5:J5"/>
    <mergeCell ref="A6:F7"/>
    <mergeCell ref="G6:J6"/>
  </mergeCells>
  <dataValidations count="4">
    <dataValidation type="list" allowBlank="1" showInputMessage="1" showErrorMessage="1" sqref="I24:I28">
      <formula1>"10%,0%"</formula1>
    </dataValidation>
    <dataValidation type="list" allowBlank="1" showInputMessage="1" showErrorMessage="1" sqref="I21:I23">
      <formula1>"10%,非課税,軽減8%"</formula1>
    </dataValidation>
    <dataValidation type="list" allowBlank="1" showInputMessage="1" showErrorMessage="1" sqref="G8">
      <formula1>"藤田医科大学病院,藤田医科大学ばんたね病院,藤田医科大学七栗記念病院,藤田医科大学岡崎医療センター"</formula1>
    </dataValidation>
    <dataValidation type="list" allowBlank="1" showInputMessage="1" showErrorMessage="1" sqref="B8:F8">
      <formula1>"年度毎請求,終了時請求"</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4"/>
  <drawing r:id="rId3"/>
  <legacyDrawing r:id="rId2"/>
</worksheet>
</file>

<file path=xl/worksheets/sheet14.xml><?xml version="1.0" encoding="utf-8"?>
<worksheet xmlns="http://schemas.openxmlformats.org/spreadsheetml/2006/main" xmlns:r="http://schemas.openxmlformats.org/officeDocument/2006/relationships">
  <sheetPr>
    <tabColor theme="0"/>
    <pageSetUpPr fitToPage="1"/>
  </sheetPr>
  <dimension ref="A1:J38"/>
  <sheetViews>
    <sheetView zoomScalePageLayoutView="0" workbookViewId="0" topLeftCell="A1">
      <selection activeCell="G9" sqref="G9:J10"/>
    </sheetView>
  </sheetViews>
  <sheetFormatPr defaultColWidth="9.140625" defaultRowHeight="15"/>
  <cols>
    <col min="1" max="1" width="13.421875" style="0" customWidth="1"/>
    <col min="3" max="5" width="9.00390625" style="0" customWidth="1"/>
    <col min="7" max="7" width="9.00390625" style="0" customWidth="1"/>
    <col min="9" max="10" width="9.00390625" style="0" customWidth="1"/>
  </cols>
  <sheetData>
    <row r="1" spans="1:10" ht="23.25">
      <c r="A1" s="598" t="s">
        <v>308</v>
      </c>
      <c r="B1" s="598"/>
      <c r="C1" s="598"/>
      <c r="D1" s="598"/>
      <c r="E1" s="598"/>
      <c r="F1" s="598"/>
      <c r="G1" s="598"/>
      <c r="H1" s="598"/>
      <c r="I1" s="598"/>
      <c r="J1" s="598"/>
    </row>
    <row r="2" spans="1:10" ht="19.5" customHeight="1">
      <c r="A2" s="269"/>
      <c r="B2" s="269"/>
      <c r="C2" s="269"/>
      <c r="D2" s="269"/>
      <c r="E2" s="269"/>
      <c r="F2" s="269"/>
      <c r="G2" s="269"/>
      <c r="H2" s="269"/>
      <c r="I2" s="269"/>
      <c r="J2" s="269"/>
    </row>
    <row r="3" spans="1:10" ht="18.75" customHeight="1">
      <c r="A3" s="600" t="str">
        <f>IF('入力シート'!I5="","",'入力シート'!I5)&amp;"  御中"</f>
        <v>  御中</v>
      </c>
      <c r="B3" s="600"/>
      <c r="C3" s="600"/>
      <c r="D3" s="600"/>
      <c r="E3" s="600"/>
      <c r="F3" s="600"/>
      <c r="H3" s="250" t="s">
        <v>355</v>
      </c>
      <c r="I3" s="599"/>
      <c r="J3" s="599"/>
    </row>
    <row r="4" spans="1:9" ht="18.75" customHeight="1">
      <c r="A4" s="600"/>
      <c r="B4" s="600"/>
      <c r="C4" s="600"/>
      <c r="D4" s="600"/>
      <c r="E4" s="600"/>
      <c r="F4" s="600"/>
      <c r="G4" s="248"/>
      <c r="H4" s="248"/>
      <c r="I4" s="248"/>
    </row>
    <row r="5" spans="1:10" ht="20.25">
      <c r="A5" s="249"/>
      <c r="B5" s="249"/>
      <c r="C5" s="249"/>
      <c r="D5" s="249"/>
      <c r="E5" s="249"/>
      <c r="F5" s="250"/>
      <c r="G5" s="605" t="s">
        <v>309</v>
      </c>
      <c r="H5" s="605"/>
      <c r="I5" s="605"/>
      <c r="J5" s="605"/>
    </row>
    <row r="6" spans="1:10" ht="15">
      <c r="A6" s="602" t="s">
        <v>310</v>
      </c>
      <c r="B6" s="602"/>
      <c r="C6" s="602"/>
      <c r="D6" s="602"/>
      <c r="E6" s="602"/>
      <c r="F6" s="602"/>
      <c r="G6" s="604" t="s">
        <v>311</v>
      </c>
      <c r="H6" s="604"/>
      <c r="I6" s="604"/>
      <c r="J6" s="604"/>
    </row>
    <row r="7" spans="1:9" ht="15">
      <c r="A7" s="602"/>
      <c r="B7" s="602"/>
      <c r="C7" s="602"/>
      <c r="D7" s="602"/>
      <c r="E7" s="602"/>
      <c r="F7" s="602"/>
      <c r="G7" s="248"/>
      <c r="H7" s="248"/>
      <c r="I7" s="248"/>
    </row>
    <row r="8" spans="1:10" ht="15">
      <c r="A8" s="251" t="s">
        <v>312</v>
      </c>
      <c r="B8" s="592" t="s">
        <v>358</v>
      </c>
      <c r="C8" s="592"/>
      <c r="D8" s="592"/>
      <c r="E8" s="592"/>
      <c r="F8" s="592"/>
      <c r="G8" s="606" t="s">
        <v>360</v>
      </c>
      <c r="H8" s="606"/>
      <c r="I8" s="606"/>
      <c r="J8" s="606"/>
    </row>
    <row r="9" spans="1:10" ht="15">
      <c r="A9" s="251" t="s">
        <v>314</v>
      </c>
      <c r="B9" s="592" t="s">
        <v>315</v>
      </c>
      <c r="C9" s="592"/>
      <c r="D9" s="592"/>
      <c r="E9" s="592"/>
      <c r="F9" s="592"/>
      <c r="G9" s="607" t="str">
        <f>VLOOKUP($G$8,'病院住所'!B1:E5,2,0)</f>
        <v>〒454-8509</v>
      </c>
      <c r="H9" s="607"/>
      <c r="I9" s="607"/>
      <c r="J9" s="607"/>
    </row>
    <row r="10" spans="1:10" ht="15">
      <c r="A10" s="593" t="s">
        <v>316</v>
      </c>
      <c r="B10" s="594" t="s">
        <v>317</v>
      </c>
      <c r="C10" s="592"/>
      <c r="D10" s="592"/>
      <c r="E10" s="592"/>
      <c r="F10" s="592"/>
      <c r="G10" s="607" t="str">
        <f>VLOOKUP($G$8,'病院住所'!B1:E5,3,0)</f>
        <v>愛知県名古屋市中川区尾頭橋三丁目6番10号</v>
      </c>
      <c r="H10" s="607"/>
      <c r="I10" s="607"/>
      <c r="J10" s="607"/>
    </row>
    <row r="11" spans="1:10" ht="18">
      <c r="A11" s="593"/>
      <c r="B11" s="592"/>
      <c r="C11" s="592"/>
      <c r="D11" s="592"/>
      <c r="E11" s="592"/>
      <c r="F11" s="592"/>
      <c r="G11" s="608" t="str">
        <f>VLOOKUP($G$8,'病院住所'!B1:E5,4,0)</f>
        <v>病院長　堀口　明彦　印</v>
      </c>
      <c r="H11" s="608"/>
      <c r="I11" s="608"/>
      <c r="J11" s="608"/>
    </row>
    <row r="12" spans="1:9" ht="18">
      <c r="A12" s="252"/>
      <c r="B12" s="252"/>
      <c r="C12" s="252"/>
      <c r="D12" s="252"/>
      <c r="E12" s="252"/>
      <c r="F12" s="252"/>
      <c r="G12" s="253"/>
      <c r="H12" s="253"/>
      <c r="I12" s="253"/>
    </row>
    <row r="13" spans="1:9" ht="15">
      <c r="A13" s="590" t="s">
        <v>318</v>
      </c>
      <c r="B13" s="591">
        <f>J31</f>
        <v>0</v>
      </c>
      <c r="C13" s="591"/>
      <c r="D13" s="591"/>
      <c r="E13" s="591"/>
      <c r="F13" s="591"/>
      <c r="G13" s="254"/>
      <c r="H13" s="254"/>
      <c r="I13" s="254"/>
    </row>
    <row r="14" spans="1:9" ht="15">
      <c r="A14" s="590"/>
      <c r="B14" s="591"/>
      <c r="C14" s="591"/>
      <c r="D14" s="591"/>
      <c r="E14" s="591"/>
      <c r="F14" s="591"/>
      <c r="G14" s="254"/>
      <c r="H14" s="254"/>
      <c r="I14" s="254"/>
    </row>
    <row r="15" spans="1:9" ht="20.25">
      <c r="A15" s="255"/>
      <c r="B15" s="256"/>
      <c r="C15" s="256"/>
      <c r="D15" s="256"/>
      <c r="E15" s="256"/>
      <c r="F15" s="256"/>
      <c r="G15" s="254"/>
      <c r="H15" s="254"/>
      <c r="I15" s="254"/>
    </row>
    <row r="16" spans="1:10" ht="15">
      <c r="A16" s="271" t="s">
        <v>319</v>
      </c>
      <c r="B16" s="601">
        <f>IF('入力シート'!C7="","",'入力シート'!C7)</f>
      </c>
      <c r="C16" s="601"/>
      <c r="D16" s="601"/>
      <c r="E16" s="601"/>
      <c r="F16" s="601"/>
      <c r="G16" s="601"/>
      <c r="H16" s="601"/>
      <c r="I16" s="601"/>
      <c r="J16" s="601"/>
    </row>
    <row r="17" spans="1:10" ht="15">
      <c r="A17" s="272" t="s">
        <v>320</v>
      </c>
      <c r="B17" s="601">
        <f>IF('入力シート'!C17="","",'入力シート'!C17)</f>
      </c>
      <c r="C17" s="601"/>
      <c r="D17" s="601"/>
      <c r="E17" s="601"/>
      <c r="F17" s="601"/>
      <c r="G17" s="601"/>
      <c r="H17" s="601"/>
      <c r="I17" s="601"/>
      <c r="J17" s="601"/>
    </row>
    <row r="18" spans="1:10" ht="15">
      <c r="A18" s="273" t="s">
        <v>321</v>
      </c>
      <c r="B18" s="601">
        <f>IF('入力シート'!C18="","",'入力シート'!C18)</f>
      </c>
      <c r="C18" s="601"/>
      <c r="D18" s="601"/>
      <c r="E18" s="601"/>
      <c r="F18" s="601"/>
      <c r="G18" s="601"/>
      <c r="H18" s="601"/>
      <c r="I18" s="601"/>
      <c r="J18" s="601"/>
    </row>
    <row r="19" spans="1:9" ht="15">
      <c r="A19" s="252"/>
      <c r="B19" s="252"/>
      <c r="C19" s="252"/>
      <c r="D19" s="252"/>
      <c r="E19" s="252"/>
      <c r="F19" s="252"/>
      <c r="G19" s="252"/>
      <c r="H19" s="252"/>
      <c r="I19" s="252"/>
    </row>
    <row r="20" spans="1:10" ht="15">
      <c r="A20" s="258" t="s">
        <v>322</v>
      </c>
      <c r="B20" s="578" t="s">
        <v>323</v>
      </c>
      <c r="C20" s="579"/>
      <c r="D20" s="579"/>
      <c r="E20" s="579"/>
      <c r="F20" s="579"/>
      <c r="G20" s="579"/>
      <c r="H20" s="580"/>
      <c r="I20" s="257" t="s">
        <v>324</v>
      </c>
      <c r="J20" s="257" t="s">
        <v>325</v>
      </c>
    </row>
    <row r="21" spans="1:10" ht="15">
      <c r="A21" s="270"/>
      <c r="B21" s="609" t="s">
        <v>359</v>
      </c>
      <c r="C21" s="610"/>
      <c r="D21" s="610"/>
      <c r="E21" s="610"/>
      <c r="F21" s="610"/>
      <c r="G21" s="610"/>
      <c r="H21" s="611"/>
      <c r="I21" s="260">
        <v>0.1</v>
      </c>
      <c r="J21" s="261"/>
    </row>
    <row r="22" spans="1:10" ht="15">
      <c r="A22" s="270">
        <f>A21</f>
        <v>0</v>
      </c>
      <c r="B22" s="609" t="s">
        <v>356</v>
      </c>
      <c r="C22" s="610"/>
      <c r="D22" s="610"/>
      <c r="E22" s="610"/>
      <c r="F22" s="610"/>
      <c r="G22" s="610"/>
      <c r="H22" s="611"/>
      <c r="I22" s="260">
        <v>0.1</v>
      </c>
      <c r="J22" s="261">
        <f>J21*0.1</f>
        <v>0</v>
      </c>
    </row>
    <row r="23" spans="1:10" ht="15">
      <c r="A23" s="270">
        <f>A21</f>
        <v>0</v>
      </c>
      <c r="B23" s="609" t="s">
        <v>357</v>
      </c>
      <c r="C23" s="610"/>
      <c r="D23" s="610"/>
      <c r="E23" s="610"/>
      <c r="F23" s="610"/>
      <c r="G23" s="610"/>
      <c r="H23" s="611"/>
      <c r="I23" s="260">
        <v>0.1</v>
      </c>
      <c r="J23" s="261">
        <f>(J21+J22)*0.3</f>
        <v>0</v>
      </c>
    </row>
    <row r="24" spans="1:10" ht="15">
      <c r="A24" s="262"/>
      <c r="B24" s="595"/>
      <c r="C24" s="596"/>
      <c r="D24" s="596"/>
      <c r="E24" s="596"/>
      <c r="F24" s="596"/>
      <c r="G24" s="596"/>
      <c r="H24" s="597"/>
      <c r="I24" s="260"/>
      <c r="J24" s="261">
        <f>IF(AND(E24&lt;&gt;"",H24&lt;&gt;""),E24*H24,"")</f>
      </c>
    </row>
    <row r="25" spans="1:10" ht="15">
      <c r="A25" s="262"/>
      <c r="B25" s="595"/>
      <c r="C25" s="596"/>
      <c r="D25" s="596"/>
      <c r="E25" s="596"/>
      <c r="F25" s="596"/>
      <c r="G25" s="596"/>
      <c r="H25" s="597"/>
      <c r="I25" s="260"/>
      <c r="J25" s="261">
        <f>IF(AND(E25&lt;&gt;"",H25&lt;&gt;""),E25*H25,"")</f>
      </c>
    </row>
    <row r="26" spans="1:10" ht="15">
      <c r="A26" s="262"/>
      <c r="B26" s="595"/>
      <c r="C26" s="595"/>
      <c r="D26" s="595"/>
      <c r="E26" s="595"/>
      <c r="F26" s="595"/>
      <c r="G26" s="595"/>
      <c r="H26" s="595"/>
      <c r="I26" s="260"/>
      <c r="J26" s="261">
        <f>IF(AND(E26&lt;&gt;"",H26&lt;&gt;""),E26*H26,"")</f>
      </c>
    </row>
    <row r="27" spans="1:10" ht="18.75">
      <c r="A27" s="262"/>
      <c r="B27" s="595"/>
      <c r="C27" s="595"/>
      <c r="D27" s="595"/>
      <c r="E27" s="595"/>
      <c r="F27" s="595"/>
      <c r="G27" s="595"/>
      <c r="H27" s="595"/>
      <c r="I27" s="260"/>
      <c r="J27" s="261">
        <f>IF(AND(E27&lt;&gt;"",H27&lt;&gt;""),E27*H27,"")</f>
      </c>
    </row>
    <row r="28" spans="1:10" ht="18.75">
      <c r="A28" s="262"/>
      <c r="B28" s="595"/>
      <c r="C28" s="596"/>
      <c r="D28" s="596"/>
      <c r="E28" s="596"/>
      <c r="F28" s="596"/>
      <c r="G28" s="596"/>
      <c r="H28" s="597"/>
      <c r="I28" s="260"/>
      <c r="J28" s="261">
        <f>IF(AND(E28&lt;&gt;"",H28&lt;&gt;""),E28*H28,"")</f>
      </c>
    </row>
    <row r="29" spans="1:10" ht="18.75">
      <c r="A29" s="248"/>
      <c r="B29" s="248"/>
      <c r="C29" s="248"/>
      <c r="D29" s="248"/>
      <c r="E29" s="248"/>
      <c r="F29" s="248"/>
      <c r="G29" s="248"/>
      <c r="H29" s="603" t="s">
        <v>327</v>
      </c>
      <c r="I29" s="603"/>
      <c r="J29" s="263">
        <f>SUM(J21:J28)</f>
        <v>0</v>
      </c>
    </row>
    <row r="30" spans="1:10" ht="18.75">
      <c r="A30" s="264" t="s">
        <v>328</v>
      </c>
      <c r="B30" s="264" t="s">
        <v>329</v>
      </c>
      <c r="C30" s="264" t="s">
        <v>330</v>
      </c>
      <c r="D30" s="268"/>
      <c r="E30" s="248"/>
      <c r="F30" s="248"/>
      <c r="G30" s="248"/>
      <c r="H30" s="590" t="s">
        <v>331</v>
      </c>
      <c r="I30" s="590"/>
      <c r="J30" s="265">
        <f>SUM(C31:C32)</f>
        <v>0</v>
      </c>
    </row>
    <row r="31" spans="1:10" ht="18.75">
      <c r="A31" s="266" t="s">
        <v>332</v>
      </c>
      <c r="B31" s="267">
        <f>SUMIF(I21:J28,10%,J21:J28)</f>
        <v>0</v>
      </c>
      <c r="C31" s="267">
        <f>B31*0.1</f>
        <v>0</v>
      </c>
      <c r="D31" s="267"/>
      <c r="E31" s="248"/>
      <c r="F31" s="248"/>
      <c r="G31" s="248"/>
      <c r="H31" s="590" t="s">
        <v>318</v>
      </c>
      <c r="I31" s="590"/>
      <c r="J31" s="265">
        <f>J29+J30</f>
        <v>0</v>
      </c>
    </row>
    <row r="32" spans="1:9" ht="18.75">
      <c r="A32" s="266" t="s">
        <v>333</v>
      </c>
      <c r="B32" s="267">
        <f>SUMIF(I21:J28,"軽減8%",J21:J28)</f>
        <v>0</v>
      </c>
      <c r="C32" s="267">
        <f>B32*0.08</f>
        <v>0</v>
      </c>
      <c r="D32" s="267"/>
      <c r="E32" s="248"/>
      <c r="F32" s="248"/>
      <c r="G32" s="248"/>
      <c r="H32" s="248"/>
      <c r="I32" s="248"/>
    </row>
    <row r="33" spans="1:9" ht="18.75">
      <c r="A33" s="248"/>
      <c r="B33" s="248"/>
      <c r="C33" s="248"/>
      <c r="D33" s="248"/>
      <c r="E33" s="248"/>
      <c r="F33" s="248"/>
      <c r="G33" s="248"/>
      <c r="H33" s="248"/>
      <c r="I33" s="248"/>
    </row>
    <row r="34" spans="1:10" ht="18">
      <c r="A34" s="578" t="s">
        <v>334</v>
      </c>
      <c r="B34" s="579"/>
      <c r="C34" s="579"/>
      <c r="D34" s="579"/>
      <c r="E34" s="579"/>
      <c r="F34" s="579"/>
      <c r="G34" s="579"/>
      <c r="H34" s="579"/>
      <c r="I34" s="579"/>
      <c r="J34" s="580"/>
    </row>
    <row r="35" spans="1:10" ht="13.5" customHeight="1">
      <c r="A35" s="612" t="s">
        <v>354</v>
      </c>
      <c r="B35" s="613"/>
      <c r="C35" s="613"/>
      <c r="D35" s="613"/>
      <c r="E35" s="613"/>
      <c r="F35" s="613"/>
      <c r="G35" s="613"/>
      <c r="H35" s="613"/>
      <c r="I35" s="613"/>
      <c r="J35" s="614"/>
    </row>
    <row r="36" spans="1:10" ht="13.5" customHeight="1">
      <c r="A36" s="615"/>
      <c r="B36" s="616"/>
      <c r="C36" s="616"/>
      <c r="D36" s="616"/>
      <c r="E36" s="616"/>
      <c r="F36" s="616"/>
      <c r="G36" s="616"/>
      <c r="H36" s="616"/>
      <c r="I36" s="616"/>
      <c r="J36" s="617"/>
    </row>
    <row r="37" spans="1:10" ht="13.5" customHeight="1">
      <c r="A37" s="615"/>
      <c r="B37" s="616"/>
      <c r="C37" s="616"/>
      <c r="D37" s="616"/>
      <c r="E37" s="616"/>
      <c r="F37" s="616"/>
      <c r="G37" s="616"/>
      <c r="H37" s="616"/>
      <c r="I37" s="616"/>
      <c r="J37" s="617"/>
    </row>
    <row r="38" spans="1:10" ht="13.5" customHeight="1">
      <c r="A38" s="618"/>
      <c r="B38" s="619"/>
      <c r="C38" s="619"/>
      <c r="D38" s="619"/>
      <c r="E38" s="619"/>
      <c r="F38" s="619"/>
      <c r="G38" s="619"/>
      <c r="H38" s="619"/>
      <c r="I38" s="619"/>
      <c r="J38" s="620"/>
    </row>
  </sheetData>
  <sheetProtection/>
  <mergeCells count="33">
    <mergeCell ref="A35:J38"/>
    <mergeCell ref="B27:H27"/>
    <mergeCell ref="B28:H28"/>
    <mergeCell ref="H29:I29"/>
    <mergeCell ref="H30:I30"/>
    <mergeCell ref="H31:I31"/>
    <mergeCell ref="A34:J34"/>
    <mergeCell ref="B21:H21"/>
    <mergeCell ref="B22:H22"/>
    <mergeCell ref="B23:H23"/>
    <mergeCell ref="B24:H24"/>
    <mergeCell ref="B25:H25"/>
    <mergeCell ref="B26:H26"/>
    <mergeCell ref="A13:A14"/>
    <mergeCell ref="B13:F14"/>
    <mergeCell ref="B16:J16"/>
    <mergeCell ref="B17:J17"/>
    <mergeCell ref="B18:J18"/>
    <mergeCell ref="B20:H20"/>
    <mergeCell ref="B8:F8"/>
    <mergeCell ref="G8:J8"/>
    <mergeCell ref="B9:F9"/>
    <mergeCell ref="G9:J9"/>
    <mergeCell ref="A10:A11"/>
    <mergeCell ref="B10:F11"/>
    <mergeCell ref="G10:J10"/>
    <mergeCell ref="G11:J11"/>
    <mergeCell ref="A1:J1"/>
    <mergeCell ref="A3:F4"/>
    <mergeCell ref="I3:J3"/>
    <mergeCell ref="G5:J5"/>
    <mergeCell ref="A6:F7"/>
    <mergeCell ref="G6:J6"/>
  </mergeCells>
  <dataValidations count="4">
    <dataValidation type="list" allowBlank="1" showInputMessage="1" showErrorMessage="1" sqref="B8:F8">
      <formula1>"年度毎請求,終了時請求"</formula1>
    </dataValidation>
    <dataValidation type="list" allowBlank="1" showInputMessage="1" showErrorMessage="1" sqref="G8">
      <formula1>"藤田医科大学病院,藤田医科大学ばんたね病院,藤田医科大学七栗記念病院,藤田医科大学岡崎医療センター"</formula1>
    </dataValidation>
    <dataValidation type="list" allowBlank="1" showInputMessage="1" showErrorMessage="1" sqref="I21:I23">
      <formula1>"10%,非課税,軽減8%"</formula1>
    </dataValidation>
    <dataValidation type="list" allowBlank="1" showInputMessage="1" showErrorMessage="1" sqref="I24:I28">
      <formula1>"10%,0%"</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4"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D25"/>
  <sheetViews>
    <sheetView zoomScale="70" zoomScaleNormal="70" zoomScaleSheetLayoutView="85" zoomScalePageLayoutView="0" workbookViewId="0" topLeftCell="A1">
      <selection activeCell="C7" sqref="C7"/>
    </sheetView>
  </sheetViews>
  <sheetFormatPr defaultColWidth="8.00390625" defaultRowHeight="15"/>
  <cols>
    <col min="1" max="1" width="20.00390625" style="63" customWidth="1"/>
    <col min="2" max="2" width="55.7109375" style="63" customWidth="1"/>
    <col min="3" max="3" width="20.00390625" style="63" customWidth="1"/>
    <col min="4" max="4" width="55.7109375" style="63" customWidth="1"/>
    <col min="5" max="5" width="8.00390625" style="63" customWidth="1"/>
    <col min="6" max="16384" width="8.00390625" style="63" customWidth="1"/>
  </cols>
  <sheetData>
    <row r="1" spans="1:4" ht="39.75" customHeight="1">
      <c r="A1" s="78">
        <f>IF('入力シート'!$I$35="②に同じ",1,2)</f>
        <v>2</v>
      </c>
      <c r="C1" s="71" t="s">
        <v>298</v>
      </c>
      <c r="D1" s="64">
        <f>IF('入力シート'!C7="","",'入力シート'!C7)</f>
      </c>
    </row>
    <row r="2" ht="15" customHeight="1">
      <c r="A2" s="65"/>
    </row>
    <row r="3" spans="1:4" ht="68.25" customHeight="1">
      <c r="A3" s="621" t="s">
        <v>60</v>
      </c>
      <c r="B3" s="621"/>
      <c r="C3" s="621"/>
      <c r="D3" s="621"/>
    </row>
    <row r="4" spans="1:4" ht="39" customHeight="1">
      <c r="A4" s="72" t="s">
        <v>18</v>
      </c>
      <c r="B4" s="77">
        <f>IF('入力シート'!C10="","",'入力シート'!C10)</f>
      </c>
      <c r="C4" s="73" t="s">
        <v>27</v>
      </c>
      <c r="D4" s="76">
        <f>IF('入力シート'!C17="","",'入力シート'!C17)</f>
      </c>
    </row>
    <row r="5" spans="1:4" ht="39" customHeight="1">
      <c r="A5" s="72" t="s">
        <v>4</v>
      </c>
      <c r="B5" s="77">
        <f>IF('入力シート'!C11="","",'入力シート'!C11)</f>
      </c>
      <c r="C5" s="73" t="s">
        <v>288</v>
      </c>
      <c r="D5" s="76">
        <f>IF('入力シート'!C18="","",'入力シート'!C18)</f>
      </c>
    </row>
    <row r="6" ht="30" customHeight="1"/>
    <row r="7" spans="1:3" ht="52.5" customHeight="1">
      <c r="A7" s="66" t="s">
        <v>36</v>
      </c>
      <c r="C7" s="66" t="str">
        <f>IF($A$1=1,"②依頼者（担当者）　※関係書類送付先","②依頼者（担当者）")</f>
        <v>②依頼者（担当者）</v>
      </c>
    </row>
    <row r="8" spans="1:4" ht="60" customHeight="1">
      <c r="A8" s="72" t="s">
        <v>37</v>
      </c>
      <c r="B8" s="75">
        <f>IF('入力シート'!I5="","",'入力シート'!I5)</f>
      </c>
      <c r="C8" s="72" t="s">
        <v>25</v>
      </c>
      <c r="D8" s="74">
        <f>IF('入力シート'!I12="","",'入力シート'!I12)</f>
      </c>
    </row>
    <row r="9" spans="1:4" ht="60" customHeight="1">
      <c r="A9" s="72" t="s">
        <v>38</v>
      </c>
      <c r="B9" s="75">
        <f>IF('入力シート'!I6="","",'入力シート'!I6)</f>
      </c>
      <c r="C9" s="72" t="s">
        <v>6</v>
      </c>
      <c r="D9" s="74">
        <f>IF('入力シート'!I13="","",'入力シート'!I13)</f>
      </c>
    </row>
    <row r="10" spans="1:4" ht="60" customHeight="1">
      <c r="A10" s="72" t="s">
        <v>39</v>
      </c>
      <c r="B10" s="75">
        <f>IF('入力シート'!I7="","",'入力シート'!I7)</f>
      </c>
      <c r="C10" s="72" t="s">
        <v>22</v>
      </c>
      <c r="D10" s="74">
        <f>IF('入力シート'!I14="","",'入力シート'!I14)</f>
      </c>
    </row>
    <row r="11" spans="1:4" ht="60" customHeight="1">
      <c r="A11" s="72" t="s">
        <v>22</v>
      </c>
      <c r="B11" s="75">
        <f>IF('入力シート'!I8="","",'入力シート'!I8)</f>
      </c>
      <c r="C11" s="73" t="s">
        <v>43</v>
      </c>
      <c r="D11" s="74">
        <f>IF('入力シート'!I15="","",'入力シート'!I15)</f>
      </c>
    </row>
    <row r="12" spans="1:4" ht="60" customHeight="1">
      <c r="A12" s="73" t="s">
        <v>43</v>
      </c>
      <c r="B12" s="75">
        <f>IF('入力シート'!I9="","",'入力シート'!I9)</f>
      </c>
      <c r="C12" s="73" t="s">
        <v>44</v>
      </c>
      <c r="D12" s="74">
        <f>IF('入力シート'!I16="","",'入力シート'!I16)</f>
      </c>
    </row>
    <row r="13" spans="1:4" ht="60" customHeight="1">
      <c r="A13" s="73" t="s">
        <v>44</v>
      </c>
      <c r="B13" s="75">
        <f>IF('入力シート'!I10="","",'入力シート'!I10)</f>
      </c>
      <c r="C13" s="72" t="s">
        <v>23</v>
      </c>
      <c r="D13" s="74">
        <f>IF('入力シート'!I17="","",'入力シート'!I17)</f>
      </c>
    </row>
    <row r="14" spans="1:4" ht="60" customHeight="1">
      <c r="A14" s="72" t="s">
        <v>48</v>
      </c>
      <c r="B14" s="75">
        <f>IF('入力シート'!I11="","",'入力シート'!I11)</f>
      </c>
      <c r="C14" s="72" t="s">
        <v>28</v>
      </c>
      <c r="D14" s="74">
        <f>IF('入力シート'!I18="","",'入力シート'!I18)</f>
      </c>
    </row>
    <row r="15" spans="1:4" ht="60" customHeight="1">
      <c r="A15" s="67"/>
      <c r="B15" s="67"/>
      <c r="C15" s="72" t="s">
        <v>40</v>
      </c>
      <c r="D15" s="74">
        <f>IF('入力シート'!I19="","",'入力シート'!I19)</f>
      </c>
    </row>
    <row r="16" spans="1:4" ht="36.75" customHeight="1">
      <c r="A16" s="67"/>
      <c r="B16" s="67"/>
      <c r="C16" s="70"/>
      <c r="D16" s="68"/>
    </row>
    <row r="17" spans="1:4" ht="52.5" customHeight="1">
      <c r="A17" s="66" t="s">
        <v>41</v>
      </c>
      <c r="B17" s="67"/>
      <c r="C17" s="69" t="str">
        <f>IF($A$1=2,"④CRO（担当者）　※関係書類送付先","④CRO（担当者）")</f>
        <v>④CRO（担当者）　※関係書類送付先</v>
      </c>
      <c r="D17" s="67"/>
    </row>
    <row r="18" spans="1:4" ht="60" customHeight="1">
      <c r="A18" s="72" t="s">
        <v>30</v>
      </c>
      <c r="B18" s="75">
        <f>IF('入力シート'!I20="","",'入力シート'!I20)</f>
      </c>
      <c r="C18" s="72" t="s">
        <v>25</v>
      </c>
      <c r="D18" s="74">
        <f>IF('入力シート'!I27="","",'入力シート'!I27)</f>
      </c>
    </row>
    <row r="19" spans="1:4" ht="60" customHeight="1">
      <c r="A19" s="72" t="s">
        <v>31</v>
      </c>
      <c r="B19" s="75">
        <f>IF('入力シート'!I21="","",'入力シート'!I21)</f>
      </c>
      <c r="C19" s="72" t="s">
        <v>6</v>
      </c>
      <c r="D19" s="74">
        <f>IF('入力シート'!I28="","",'入力シート'!I28)</f>
      </c>
    </row>
    <row r="20" spans="1:4" ht="60" customHeight="1">
      <c r="A20" s="72" t="s">
        <v>32</v>
      </c>
      <c r="B20" s="75">
        <f>IF('入力シート'!I22="","",'入力シート'!I22)</f>
      </c>
      <c r="C20" s="72" t="s">
        <v>22</v>
      </c>
      <c r="D20" s="74">
        <f>IF('入力シート'!I29="","",'入力シート'!I29)</f>
      </c>
    </row>
    <row r="21" spans="1:4" ht="60" customHeight="1">
      <c r="A21" s="72" t="s">
        <v>22</v>
      </c>
      <c r="B21" s="75">
        <f>IF('入力シート'!I23="","",'入力シート'!I23)</f>
      </c>
      <c r="C21" s="73" t="s">
        <v>43</v>
      </c>
      <c r="D21" s="74">
        <f>IF('入力シート'!I30="","",'入力シート'!I30)</f>
      </c>
    </row>
    <row r="22" spans="1:4" ht="60" customHeight="1">
      <c r="A22" s="73" t="s">
        <v>43</v>
      </c>
      <c r="B22" s="75">
        <f>IF('入力シート'!I24="","",'入力シート'!I24)</f>
      </c>
      <c r="C22" s="73" t="s">
        <v>44</v>
      </c>
      <c r="D22" s="74">
        <f>IF('入力シート'!I31="","",'入力シート'!I31)</f>
      </c>
    </row>
    <row r="23" spans="1:4" ht="60" customHeight="1">
      <c r="A23" s="73" t="s">
        <v>44</v>
      </c>
      <c r="B23" s="75">
        <f>IF('入力シート'!I25="","",'入力シート'!I25)</f>
      </c>
      <c r="C23" s="72" t="s">
        <v>23</v>
      </c>
      <c r="D23" s="74">
        <f>IF('入力シート'!I32="","",'入力シート'!I32)</f>
      </c>
    </row>
    <row r="24" spans="1:4" ht="60" customHeight="1">
      <c r="A24" s="72" t="s">
        <v>23</v>
      </c>
      <c r="B24" s="75">
        <f>IF('入力シート'!I26="","",'入力シート'!I26)</f>
      </c>
      <c r="C24" s="72" t="s">
        <v>28</v>
      </c>
      <c r="D24" s="74">
        <f>IF('入力シート'!I33="","",'入力シート'!I33)</f>
      </c>
    </row>
    <row r="25" spans="1:4" ht="60" customHeight="1">
      <c r="A25" s="67"/>
      <c r="B25" s="67"/>
      <c r="C25" s="72" t="s">
        <v>40</v>
      </c>
      <c r="D25" s="74">
        <f>IF('入力シート'!I34="","",'入力シート'!I34)</f>
      </c>
    </row>
  </sheetData>
  <sheetProtection/>
  <mergeCells count="1">
    <mergeCell ref="A3:D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9" r:id="rId1"/>
  <headerFooter>
    <oddHeader>&amp;L&amp;"Meiryo UI,標準"調査参考書式1</oddHeader>
    <oddFooter>&amp;R&amp;18&amp;D</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35"/>
  <sheetViews>
    <sheetView showGridLines="0" tabSelected="1" zoomScale="85" zoomScaleNormal="85"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C5" sqref="C5"/>
    </sheetView>
  </sheetViews>
  <sheetFormatPr defaultColWidth="13.00390625" defaultRowHeight="15"/>
  <cols>
    <col min="1" max="1" width="4.28125" style="2" bestFit="1" customWidth="1"/>
    <col min="2" max="2" width="23.00390625" style="2" customWidth="1"/>
    <col min="3" max="3" width="41.28125" style="2" customWidth="1"/>
    <col min="4" max="4" width="8.8515625" style="2" customWidth="1"/>
    <col min="5" max="5" width="19.421875" style="2" customWidth="1"/>
    <col min="6" max="6" width="5.8515625" style="2" customWidth="1"/>
    <col min="7" max="7" width="7.00390625" style="2" customWidth="1"/>
    <col min="8" max="8" width="19.28125" style="2" bestFit="1" customWidth="1"/>
    <col min="9" max="9" width="54.140625" style="2" customWidth="1"/>
    <col min="10" max="10" width="19.57421875" style="2" customWidth="1"/>
    <col min="11" max="16384" width="13.00390625" style="2" customWidth="1"/>
  </cols>
  <sheetData>
    <row r="1" spans="1:2" ht="16.5">
      <c r="A1" s="49"/>
      <c r="B1" s="2" t="s">
        <v>58</v>
      </c>
    </row>
    <row r="2" spans="1:2" ht="16.5">
      <c r="A2" s="52"/>
      <c r="B2" s="2" t="s">
        <v>59</v>
      </c>
    </row>
    <row r="3" spans="1:10" ht="24.75" thickBot="1">
      <c r="A3" s="289" t="s">
        <v>9</v>
      </c>
      <c r="B3" s="290"/>
      <c r="C3" s="291"/>
      <c r="D3" s="292"/>
      <c r="E3" s="293"/>
      <c r="F3" s="1"/>
      <c r="G3" s="296" t="s">
        <v>10</v>
      </c>
      <c r="H3" s="297"/>
      <c r="I3" s="298"/>
      <c r="J3" s="299"/>
    </row>
    <row r="4" spans="1:10" ht="16.5">
      <c r="A4" s="125"/>
      <c r="B4" s="126" t="s">
        <v>11</v>
      </c>
      <c r="C4" s="294" t="s">
        <v>12</v>
      </c>
      <c r="D4" s="295"/>
      <c r="E4" s="127" t="s">
        <v>13</v>
      </c>
      <c r="F4" s="3"/>
      <c r="G4" s="128"/>
      <c r="H4" s="129" t="s">
        <v>11</v>
      </c>
      <c r="I4" s="4" t="s">
        <v>12</v>
      </c>
      <c r="J4" s="130" t="s">
        <v>13</v>
      </c>
    </row>
    <row r="5" spans="1:12" ht="44.25" customHeight="1">
      <c r="A5" s="5">
        <f>ROW()-5</f>
        <v>0</v>
      </c>
      <c r="B5" s="6" t="s">
        <v>121</v>
      </c>
      <c r="C5" s="147" t="s">
        <v>360</v>
      </c>
      <c r="D5" s="7"/>
      <c r="E5" s="44" t="s">
        <v>19</v>
      </c>
      <c r="F5" s="8"/>
      <c r="G5" s="286" t="s">
        <v>16</v>
      </c>
      <c r="H5" s="9" t="s">
        <v>17</v>
      </c>
      <c r="I5" s="10"/>
      <c r="J5" s="11"/>
      <c r="K5" s="51"/>
      <c r="L5" s="51"/>
    </row>
    <row r="6" spans="1:12" ht="44.25" customHeight="1">
      <c r="A6" s="12">
        <f>ROW()-5</f>
        <v>1</v>
      </c>
      <c r="B6" s="143" t="s">
        <v>123</v>
      </c>
      <c r="C6" s="144"/>
      <c r="D6" s="14"/>
      <c r="E6" s="145" t="s">
        <v>19</v>
      </c>
      <c r="F6" s="8"/>
      <c r="G6" s="287"/>
      <c r="H6" s="16" t="s">
        <v>20</v>
      </c>
      <c r="I6" s="17"/>
      <c r="J6" s="18"/>
      <c r="L6" s="51"/>
    </row>
    <row r="7" spans="1:12" ht="44.25" customHeight="1">
      <c r="A7" s="12">
        <f>ROW()-5</f>
        <v>2</v>
      </c>
      <c r="B7" s="13" t="s">
        <v>135</v>
      </c>
      <c r="C7" s="19"/>
      <c r="D7" s="14" t="s">
        <v>15</v>
      </c>
      <c r="E7" s="15" t="s">
        <v>287</v>
      </c>
      <c r="F7" s="8"/>
      <c r="G7" s="287"/>
      <c r="H7" s="16" t="s">
        <v>21</v>
      </c>
      <c r="I7" s="17"/>
      <c r="J7" s="21"/>
      <c r="L7" s="51"/>
    </row>
    <row r="8" spans="1:13" ht="44.25" customHeight="1">
      <c r="A8" s="12">
        <f>ROW()-5</f>
        <v>3</v>
      </c>
      <c r="B8" s="13" t="s">
        <v>51</v>
      </c>
      <c r="C8" s="19"/>
      <c r="D8" s="14" t="s">
        <v>50</v>
      </c>
      <c r="E8" s="20" t="s">
        <v>19</v>
      </c>
      <c r="F8" s="8"/>
      <c r="G8" s="287"/>
      <c r="H8" s="16" t="s">
        <v>22</v>
      </c>
      <c r="I8" s="22"/>
      <c r="J8" s="21"/>
      <c r="L8" s="51"/>
      <c r="M8" s="50"/>
    </row>
    <row r="9" spans="1:12" ht="44.25" customHeight="1">
      <c r="A9" s="12">
        <f>ROW()-5</f>
        <v>4</v>
      </c>
      <c r="B9" s="79" t="s">
        <v>65</v>
      </c>
      <c r="C9" s="19"/>
      <c r="D9" s="14" t="s">
        <v>14</v>
      </c>
      <c r="E9" s="20" t="s">
        <v>19</v>
      </c>
      <c r="F9" s="8"/>
      <c r="G9" s="287"/>
      <c r="H9" s="28" t="s">
        <v>43</v>
      </c>
      <c r="I9" s="17"/>
      <c r="J9" s="21"/>
      <c r="L9" s="51"/>
    </row>
    <row r="10" spans="1:12" ht="44.25" customHeight="1">
      <c r="A10" s="23">
        <f aca="true" t="shared" si="0" ref="A10:A25">ROW()-5</f>
        <v>5</v>
      </c>
      <c r="B10" s="13" t="s">
        <v>18</v>
      </c>
      <c r="C10" s="19"/>
      <c r="D10" s="14" t="s">
        <v>14</v>
      </c>
      <c r="E10" s="20" t="s">
        <v>19</v>
      </c>
      <c r="F10" s="8"/>
      <c r="G10" s="287"/>
      <c r="H10" s="30" t="s">
        <v>44</v>
      </c>
      <c r="I10" s="31"/>
      <c r="J10" s="32" t="s">
        <v>52</v>
      </c>
      <c r="L10" s="51"/>
    </row>
    <row r="11" spans="1:12" ht="44.25" customHeight="1">
      <c r="A11" s="23">
        <v>6</v>
      </c>
      <c r="B11" s="24" t="s">
        <v>306</v>
      </c>
      <c r="C11" s="25"/>
      <c r="D11" s="26" t="s">
        <v>15</v>
      </c>
      <c r="E11" s="246" t="s">
        <v>307</v>
      </c>
      <c r="F11" s="8"/>
      <c r="G11" s="288"/>
      <c r="H11" s="33" t="s">
        <v>23</v>
      </c>
      <c r="I11" s="34"/>
      <c r="J11" s="35"/>
      <c r="L11" s="51"/>
    </row>
    <row r="12" spans="1:12" ht="44.25" customHeight="1">
      <c r="A12" s="23">
        <f t="shared" si="0"/>
        <v>7</v>
      </c>
      <c r="B12" s="24" t="s">
        <v>100</v>
      </c>
      <c r="C12" s="25"/>
      <c r="D12" s="26"/>
      <c r="E12" s="27"/>
      <c r="F12" s="8"/>
      <c r="G12" s="286" t="s">
        <v>24</v>
      </c>
      <c r="H12" s="36" t="s">
        <v>25</v>
      </c>
      <c r="I12" s="17"/>
      <c r="J12" s="37"/>
      <c r="L12" s="51"/>
    </row>
    <row r="13" spans="1:12" ht="44.25" customHeight="1">
      <c r="A13" s="23">
        <f t="shared" si="0"/>
        <v>8</v>
      </c>
      <c r="B13" s="243" t="s">
        <v>99</v>
      </c>
      <c r="C13" s="29"/>
      <c r="D13" s="26" t="s">
        <v>14</v>
      </c>
      <c r="E13" s="27"/>
      <c r="F13" s="8"/>
      <c r="G13" s="287"/>
      <c r="H13" s="16" t="s">
        <v>6</v>
      </c>
      <c r="I13" s="124"/>
      <c r="J13" s="21"/>
      <c r="L13" s="51"/>
    </row>
    <row r="14" spans="1:12" ht="44.25" customHeight="1">
      <c r="A14" s="23">
        <f t="shared" si="0"/>
        <v>9</v>
      </c>
      <c r="B14" s="24" t="s">
        <v>101</v>
      </c>
      <c r="C14" s="29"/>
      <c r="D14" s="26" t="s">
        <v>5</v>
      </c>
      <c r="E14" s="27"/>
      <c r="F14" s="8"/>
      <c r="G14" s="287"/>
      <c r="H14" s="16" t="s">
        <v>22</v>
      </c>
      <c r="I14" s="22"/>
      <c r="J14" s="21" t="s">
        <v>26</v>
      </c>
      <c r="L14" s="51"/>
    </row>
    <row r="15" spans="1:12" ht="44.25" customHeight="1">
      <c r="A15" s="23">
        <f t="shared" si="0"/>
        <v>10</v>
      </c>
      <c r="B15" s="24" t="s">
        <v>290</v>
      </c>
      <c r="C15" s="38"/>
      <c r="D15" s="26" t="s">
        <v>15</v>
      </c>
      <c r="E15" s="246" t="s">
        <v>289</v>
      </c>
      <c r="F15" s="8"/>
      <c r="G15" s="287"/>
      <c r="H15" s="28" t="s">
        <v>43</v>
      </c>
      <c r="I15" s="17"/>
      <c r="J15" s="21" t="s">
        <v>26</v>
      </c>
      <c r="L15" s="51"/>
    </row>
    <row r="16" spans="1:12" ht="66.75" customHeight="1">
      <c r="A16" s="23">
        <f t="shared" si="0"/>
        <v>11</v>
      </c>
      <c r="B16" s="24" t="s">
        <v>291</v>
      </c>
      <c r="C16" s="38"/>
      <c r="D16" s="26" t="s">
        <v>15</v>
      </c>
      <c r="E16" s="246" t="s">
        <v>299</v>
      </c>
      <c r="F16" s="8"/>
      <c r="G16" s="287"/>
      <c r="H16" s="30" t="s">
        <v>44</v>
      </c>
      <c r="I16" s="31"/>
      <c r="J16" s="32" t="s">
        <v>52</v>
      </c>
      <c r="L16" s="51"/>
    </row>
    <row r="17" spans="1:10" ht="44.25" customHeight="1">
      <c r="A17" s="23">
        <f t="shared" si="0"/>
        <v>12</v>
      </c>
      <c r="B17" s="24" t="s">
        <v>49</v>
      </c>
      <c r="C17" s="29"/>
      <c r="D17" s="26" t="s">
        <v>14</v>
      </c>
      <c r="E17" s="27"/>
      <c r="F17" s="8"/>
      <c r="G17" s="287"/>
      <c r="H17" s="16" t="s">
        <v>23</v>
      </c>
      <c r="I17" s="39"/>
      <c r="J17" s="21"/>
    </row>
    <row r="18" spans="1:10" ht="54.75" customHeight="1">
      <c r="A18" s="23">
        <f t="shared" si="0"/>
        <v>13</v>
      </c>
      <c r="B18" s="24" t="s">
        <v>102</v>
      </c>
      <c r="C18" s="38"/>
      <c r="D18" s="26" t="s">
        <v>14</v>
      </c>
      <c r="E18" s="27"/>
      <c r="F18" s="8"/>
      <c r="G18" s="287"/>
      <c r="H18" s="16" t="s">
        <v>28</v>
      </c>
      <c r="I18" s="39"/>
      <c r="J18" s="21"/>
    </row>
    <row r="19" spans="1:10" ht="49.5">
      <c r="A19" s="23">
        <f t="shared" si="0"/>
        <v>14</v>
      </c>
      <c r="B19" s="85" t="s">
        <v>103</v>
      </c>
      <c r="C19" s="38"/>
      <c r="D19" s="26" t="s">
        <v>14</v>
      </c>
      <c r="E19" s="27"/>
      <c r="F19" s="8"/>
      <c r="G19" s="288"/>
      <c r="H19" s="33" t="s">
        <v>45</v>
      </c>
      <c r="I19" s="40"/>
      <c r="J19" s="35"/>
    </row>
    <row r="20" spans="1:10" ht="36">
      <c r="A20" s="23">
        <f t="shared" si="0"/>
        <v>15</v>
      </c>
      <c r="B20" s="24" t="s">
        <v>104</v>
      </c>
      <c r="C20" s="29"/>
      <c r="D20" s="26" t="s">
        <v>14</v>
      </c>
      <c r="E20" s="20" t="s">
        <v>105</v>
      </c>
      <c r="F20" s="8"/>
      <c r="G20" s="286" t="s">
        <v>29</v>
      </c>
      <c r="H20" s="36" t="s">
        <v>30</v>
      </c>
      <c r="I20" s="53"/>
      <c r="J20" s="37"/>
    </row>
    <row r="21" spans="1:10" ht="112.5" customHeight="1">
      <c r="A21" s="23">
        <f t="shared" si="0"/>
        <v>16</v>
      </c>
      <c r="B21" s="24" t="s">
        <v>106</v>
      </c>
      <c r="C21" s="29"/>
      <c r="D21" s="26" t="s">
        <v>53</v>
      </c>
      <c r="E21" s="27" t="s">
        <v>295</v>
      </c>
      <c r="F21" s="8"/>
      <c r="G21" s="287"/>
      <c r="H21" s="16" t="s">
        <v>31</v>
      </c>
      <c r="I21" s="54"/>
      <c r="J21" s="21"/>
    </row>
    <row r="22" spans="1:10" ht="96">
      <c r="A22" s="23">
        <f t="shared" si="0"/>
        <v>17</v>
      </c>
      <c r="B22" s="247" t="s">
        <v>292</v>
      </c>
      <c r="C22" s="86"/>
      <c r="D22" s="14" t="s">
        <v>14</v>
      </c>
      <c r="E22" s="116" t="s">
        <v>296</v>
      </c>
      <c r="F22" s="8"/>
      <c r="G22" s="287"/>
      <c r="H22" s="16" t="s">
        <v>32</v>
      </c>
      <c r="I22" s="54"/>
      <c r="J22" s="21"/>
    </row>
    <row r="23" spans="1:10" ht="99.75">
      <c r="A23" s="23">
        <f t="shared" si="0"/>
        <v>18</v>
      </c>
      <c r="B23" s="247" t="s">
        <v>293</v>
      </c>
      <c r="C23" s="25"/>
      <c r="D23" s="26" t="s">
        <v>14</v>
      </c>
      <c r="E23" s="87"/>
      <c r="F23" s="8"/>
      <c r="G23" s="287"/>
      <c r="H23" s="16" t="s">
        <v>22</v>
      </c>
      <c r="I23" s="55"/>
      <c r="J23" s="21"/>
    </row>
    <row r="24" spans="1:10" ht="57">
      <c r="A24" s="23">
        <f t="shared" si="0"/>
        <v>19</v>
      </c>
      <c r="B24" s="247" t="s">
        <v>294</v>
      </c>
      <c r="C24" s="25"/>
      <c r="D24" s="26" t="s">
        <v>14</v>
      </c>
      <c r="E24" s="88"/>
      <c r="F24" s="8"/>
      <c r="G24" s="287"/>
      <c r="H24" s="28" t="s">
        <v>43</v>
      </c>
      <c r="I24" s="54"/>
      <c r="J24" s="21"/>
    </row>
    <row r="25" spans="1:10" ht="44.25" customHeight="1">
      <c r="A25" s="186">
        <f t="shared" si="0"/>
        <v>20</v>
      </c>
      <c r="B25" s="187" t="s">
        <v>107</v>
      </c>
      <c r="C25" s="188"/>
      <c r="D25" s="189" t="s">
        <v>108</v>
      </c>
      <c r="E25" s="190"/>
      <c r="F25" s="8"/>
      <c r="G25" s="287"/>
      <c r="H25" s="30" t="s">
        <v>44</v>
      </c>
      <c r="I25" s="56"/>
      <c r="J25" s="32" t="s">
        <v>52</v>
      </c>
    </row>
    <row r="26" spans="1:10" ht="44.25" customHeight="1">
      <c r="A26" s="191">
        <v>21</v>
      </c>
      <c r="B26" s="184" t="s">
        <v>180</v>
      </c>
      <c r="C26" s="193"/>
      <c r="D26" s="194"/>
      <c r="E26" s="192" t="s">
        <v>19</v>
      </c>
      <c r="F26" s="8"/>
      <c r="G26" s="288"/>
      <c r="H26" s="33" t="s">
        <v>23</v>
      </c>
      <c r="I26" s="57"/>
      <c r="J26" s="35"/>
    </row>
    <row r="27" spans="7:10" ht="44.25" customHeight="1">
      <c r="G27" s="286" t="s">
        <v>33</v>
      </c>
      <c r="H27" s="36" t="s">
        <v>25</v>
      </c>
      <c r="I27" s="58"/>
      <c r="J27" s="37"/>
    </row>
    <row r="28" spans="7:10" ht="51" customHeight="1">
      <c r="G28" s="287"/>
      <c r="H28" s="16" t="s">
        <v>6</v>
      </c>
      <c r="I28" s="54"/>
      <c r="J28" s="21"/>
    </row>
    <row r="29" spans="1:10" ht="51" customHeight="1">
      <c r="A29" s="278" t="s">
        <v>181</v>
      </c>
      <c r="B29" s="279"/>
      <c r="C29" s="279"/>
      <c r="D29" s="280"/>
      <c r="E29" s="281"/>
      <c r="G29" s="287"/>
      <c r="H29" s="16" t="s">
        <v>22</v>
      </c>
      <c r="I29" s="55"/>
      <c r="J29" s="21" t="s">
        <v>34</v>
      </c>
    </row>
    <row r="30" spans="1:10" ht="51" customHeight="1">
      <c r="A30" s="5">
        <v>1</v>
      </c>
      <c r="B30" s="6" t="str">
        <f>C5</f>
        <v>藤田医科大学ばんたね病院</v>
      </c>
      <c r="C30" s="183" t="s">
        <v>179</v>
      </c>
      <c r="D30" s="282">
        <f>_xlfn.IFERROR(_xlfn.IFS(C5="藤田医科大学病院",'作成方法'!J17,C5="ばんたね病院",'作成方法'!J18,C5="七栗記念病院",'作成方法'!J19,C5="岡崎医療センター",'作成方法'!J20),"")</f>
      </c>
      <c r="E30" s="283"/>
      <c r="G30" s="287"/>
      <c r="H30" s="28" t="s">
        <v>43</v>
      </c>
      <c r="I30" s="54"/>
      <c r="J30" s="21" t="s">
        <v>34</v>
      </c>
    </row>
    <row r="31" spans="1:10" ht="51" customHeight="1">
      <c r="A31" s="89">
        <v>2</v>
      </c>
      <c r="B31" s="276" t="str">
        <f>IF('入力シート'!B30="藤田医科大学病院","",'作成方法'!C22)</f>
        <v>CC.に共同IRB事務局(gcpjim@fujita-hu.ac.jp)を付けてください。</v>
      </c>
      <c r="C31" s="277"/>
      <c r="D31" s="284" t="str">
        <f>IF('入力シート'!B30="藤田医科大学病院","",'作成方法'!J17)</f>
        <v>gcpjim@fujita-hu.ac.jp</v>
      </c>
      <c r="E31" s="285"/>
      <c r="G31" s="287"/>
      <c r="H31" s="30" t="s">
        <v>44</v>
      </c>
      <c r="I31" s="56"/>
      <c r="J31" s="32" t="s">
        <v>52</v>
      </c>
    </row>
    <row r="32" spans="7:10" ht="51" customHeight="1">
      <c r="G32" s="287"/>
      <c r="H32" s="16" t="s">
        <v>23</v>
      </c>
      <c r="I32" s="59"/>
      <c r="J32" s="21"/>
    </row>
    <row r="33" spans="7:10" ht="51" customHeight="1">
      <c r="G33" s="287"/>
      <c r="H33" s="16" t="s">
        <v>28</v>
      </c>
      <c r="I33" s="59"/>
      <c r="J33" s="21"/>
    </row>
    <row r="34" spans="7:10" ht="51" customHeight="1">
      <c r="G34" s="288"/>
      <c r="H34" s="33" t="s">
        <v>45</v>
      </c>
      <c r="I34" s="60"/>
      <c r="J34" s="35"/>
    </row>
    <row r="35" spans="7:10" ht="51" customHeight="1" thickBot="1">
      <c r="G35" s="41"/>
      <c r="H35" s="42" t="s">
        <v>35</v>
      </c>
      <c r="I35" s="43"/>
      <c r="J35" s="131" t="s">
        <v>19</v>
      </c>
    </row>
  </sheetData>
  <sheetProtection selectLockedCells="1"/>
  <mergeCells count="11">
    <mergeCell ref="A3:E3"/>
    <mergeCell ref="C4:D4"/>
    <mergeCell ref="G3:J3"/>
    <mergeCell ref="G5:G11"/>
    <mergeCell ref="G12:G19"/>
    <mergeCell ref="B31:C31"/>
    <mergeCell ref="A29:E29"/>
    <mergeCell ref="D30:E30"/>
    <mergeCell ref="D31:E31"/>
    <mergeCell ref="G20:G26"/>
    <mergeCell ref="G27:G34"/>
  </mergeCells>
  <dataValidations count="10">
    <dataValidation type="list" allowBlank="1" showInputMessage="1" imeMode="fullAlpha" sqref="C10">
      <formula1>"一般使用成績調査,特定使用成績調査,使用成績比較調査"</formula1>
    </dataValidation>
    <dataValidation type="list" allowBlank="1" showInputMessage="1" showErrorMessage="1" sqref="C9">
      <formula1>"医薬品,医療機器,再生医療等製品"</formula1>
    </dataValidation>
    <dataValidation type="list" allowBlank="1" showInputMessage="1" sqref="I35">
      <formula1>"②に同じ,④に同じ"</formula1>
    </dataValidation>
    <dataValidation type="list" allowBlank="1" showInputMessage="1" showErrorMessage="1" sqref="C6">
      <formula1>"新規,変更,終了"</formula1>
    </dataValidation>
    <dataValidation type="list" allowBlank="1" showInputMessage="1" showErrorMessage="1" sqref="C8">
      <formula1>"全例調査,-"</formula1>
    </dataValidation>
    <dataValidation type="list" allowBlank="1" showInputMessage="1" showErrorMessage="1" sqref="C20">
      <formula1>"プロスペクティブ,レトロスペクティブ"</formula1>
    </dataValidation>
    <dataValidation allowBlank="1" showInputMessage="1" sqref="C17"/>
    <dataValidation type="list" allowBlank="1" showInputMessage="1" showErrorMessage="1" sqref="C21">
      <formula1>"紙媒体,EDC"</formula1>
    </dataValidation>
    <dataValidation type="list" allowBlank="1" showInputMessage="1" showErrorMessage="1" sqref="C5">
      <formula1>"藤田医科大学病院,藤田医科大学ばんたね病院,藤田医科大学七栗記念病院,藤田医科大学岡崎医療センター"</formula1>
    </dataValidation>
    <dataValidation type="list" allowBlank="1" showInputMessage="1" showErrorMessage="1" sqref="C26">
      <formula1>"終了報告時に一括支払い,年度払い"</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4"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I82"/>
  <sheetViews>
    <sheetView zoomScalePageLayoutView="0" workbookViewId="0" topLeftCell="A69">
      <selection activeCell="G53" sqref="G53:G58"/>
    </sheetView>
  </sheetViews>
  <sheetFormatPr defaultColWidth="9.140625" defaultRowHeight="15"/>
  <cols>
    <col min="1" max="1" width="0.71875" style="195" customWidth="1"/>
    <col min="2" max="2" width="3.140625" style="202" customWidth="1"/>
    <col min="3" max="3" width="3.140625" style="198" customWidth="1"/>
    <col min="4" max="4" width="30.421875" style="195" customWidth="1"/>
    <col min="5" max="5" width="15.28125" style="202" customWidth="1"/>
    <col min="6" max="6" width="15.28125" style="202" bestFit="1" customWidth="1"/>
    <col min="7" max="7" width="29.421875" style="195" customWidth="1"/>
    <col min="8" max="8" width="3.421875" style="197" customWidth="1"/>
    <col min="9" max="9" width="76.421875" style="197" customWidth="1"/>
    <col min="10" max="16384" width="9.00390625" style="195" customWidth="1"/>
  </cols>
  <sheetData>
    <row r="1" spans="1:9" ht="21">
      <c r="A1" s="300" t="s">
        <v>253</v>
      </c>
      <c r="B1" s="300"/>
      <c r="C1" s="300"/>
      <c r="D1" s="300"/>
      <c r="E1" s="300"/>
      <c r="F1" s="300"/>
      <c r="G1" s="300"/>
      <c r="H1" s="300"/>
      <c r="I1" s="300"/>
    </row>
    <row r="2" spans="1:6" ht="9" customHeight="1">
      <c r="A2" s="215"/>
      <c r="B2" s="216"/>
      <c r="C2" s="216"/>
      <c r="D2" s="216"/>
      <c r="E2" s="196"/>
      <c r="F2" s="196"/>
    </row>
    <row r="3" spans="2:9" ht="21">
      <c r="B3" s="315" t="s">
        <v>302</v>
      </c>
      <c r="C3" s="316"/>
      <c r="D3" s="316"/>
      <c r="E3" s="316"/>
      <c r="F3" s="316"/>
      <c r="G3" s="316"/>
      <c r="H3" s="316"/>
      <c r="I3" s="316"/>
    </row>
    <row r="4" spans="2:9" ht="18.75">
      <c r="B4" s="301" t="s">
        <v>262</v>
      </c>
      <c r="C4" s="302"/>
      <c r="D4" s="303"/>
      <c r="E4" s="307" t="s">
        <v>189</v>
      </c>
      <c r="F4" s="308"/>
      <c r="G4" s="309" t="s">
        <v>190</v>
      </c>
      <c r="H4" s="311" t="s">
        <v>263</v>
      </c>
      <c r="I4" s="312"/>
    </row>
    <row r="5" spans="2:9" ht="13.5">
      <c r="B5" s="304"/>
      <c r="C5" s="305"/>
      <c r="D5" s="306"/>
      <c r="E5" s="204" t="s">
        <v>243</v>
      </c>
      <c r="F5" s="204" t="s">
        <v>242</v>
      </c>
      <c r="G5" s="310"/>
      <c r="H5" s="313"/>
      <c r="I5" s="314"/>
    </row>
    <row r="6" spans="2:9" ht="18.75">
      <c r="B6" s="317">
        <v>1</v>
      </c>
      <c r="C6" s="320" t="s">
        <v>191</v>
      </c>
      <c r="D6" s="323" t="s">
        <v>261</v>
      </c>
      <c r="E6" s="326" t="s">
        <v>254</v>
      </c>
      <c r="F6" s="326" t="s">
        <v>256</v>
      </c>
      <c r="G6" s="327" t="s">
        <v>257</v>
      </c>
      <c r="H6" s="205" t="s">
        <v>47</v>
      </c>
      <c r="I6" s="206" t="s">
        <v>278</v>
      </c>
    </row>
    <row r="7" spans="2:9" ht="18.75">
      <c r="B7" s="318"/>
      <c r="C7" s="321"/>
      <c r="D7" s="324"/>
      <c r="E7" s="318"/>
      <c r="F7" s="318"/>
      <c r="G7" s="328"/>
      <c r="H7" s="205" t="s">
        <v>47</v>
      </c>
      <c r="I7" s="206" t="s">
        <v>258</v>
      </c>
    </row>
    <row r="8" spans="2:9" ht="18.75">
      <c r="B8" s="318"/>
      <c r="C8" s="321"/>
      <c r="D8" s="324"/>
      <c r="E8" s="318"/>
      <c r="F8" s="318"/>
      <c r="G8" s="328"/>
      <c r="H8" s="205" t="s">
        <v>47</v>
      </c>
      <c r="I8" s="206" t="s">
        <v>279</v>
      </c>
    </row>
    <row r="9" spans="2:9" ht="18.75">
      <c r="B9" s="318"/>
      <c r="C9" s="321"/>
      <c r="D9" s="324"/>
      <c r="E9" s="318"/>
      <c r="F9" s="318"/>
      <c r="G9" s="328"/>
      <c r="H9" s="205" t="s">
        <v>47</v>
      </c>
      <c r="I9" s="206" t="s">
        <v>193</v>
      </c>
    </row>
    <row r="10" spans="2:9" ht="18.75">
      <c r="B10" s="318"/>
      <c r="C10" s="321"/>
      <c r="D10" s="324"/>
      <c r="E10" s="318"/>
      <c r="F10" s="318"/>
      <c r="G10" s="328"/>
      <c r="H10" s="205" t="s">
        <v>47</v>
      </c>
      <c r="I10" s="206" t="s">
        <v>194</v>
      </c>
    </row>
    <row r="11" spans="2:9" ht="56.25">
      <c r="B11" s="318"/>
      <c r="C11" s="321"/>
      <c r="D11" s="324"/>
      <c r="E11" s="318"/>
      <c r="F11" s="318"/>
      <c r="G11" s="328"/>
      <c r="H11" s="205" t="s">
        <v>47</v>
      </c>
      <c r="I11" s="207" t="s">
        <v>195</v>
      </c>
    </row>
    <row r="12" spans="2:9" ht="56.25">
      <c r="B12" s="318"/>
      <c r="C12" s="321"/>
      <c r="D12" s="324"/>
      <c r="E12" s="318"/>
      <c r="F12" s="318"/>
      <c r="G12" s="328"/>
      <c r="H12" s="205" t="s">
        <v>47</v>
      </c>
      <c r="I12" s="207" t="s">
        <v>196</v>
      </c>
    </row>
    <row r="13" spans="2:9" ht="18.75">
      <c r="B13" s="319"/>
      <c r="C13" s="322"/>
      <c r="D13" s="325"/>
      <c r="E13" s="319"/>
      <c r="F13" s="319"/>
      <c r="G13" s="329"/>
      <c r="H13" s="205" t="s">
        <v>47</v>
      </c>
      <c r="I13" s="206" t="s">
        <v>197</v>
      </c>
    </row>
    <row r="14" spans="2:9" ht="37.5">
      <c r="B14" s="317">
        <v>2</v>
      </c>
      <c r="C14" s="320" t="s">
        <v>47</v>
      </c>
      <c r="D14" s="330" t="s">
        <v>198</v>
      </c>
      <c r="E14" s="317" t="s">
        <v>254</v>
      </c>
      <c r="F14" s="326" t="s">
        <v>255</v>
      </c>
      <c r="G14" s="333"/>
      <c r="H14" s="205" t="s">
        <v>47</v>
      </c>
      <c r="I14" s="207" t="s">
        <v>241</v>
      </c>
    </row>
    <row r="15" spans="2:9" ht="37.5">
      <c r="B15" s="318"/>
      <c r="C15" s="321"/>
      <c r="D15" s="331"/>
      <c r="E15" s="318"/>
      <c r="F15" s="318"/>
      <c r="G15" s="334"/>
      <c r="H15" s="205" t="s">
        <v>47</v>
      </c>
      <c r="I15" s="207" t="s">
        <v>200</v>
      </c>
    </row>
    <row r="16" spans="2:9" ht="37.5">
      <c r="B16" s="319"/>
      <c r="C16" s="322"/>
      <c r="D16" s="332"/>
      <c r="E16" s="319"/>
      <c r="F16" s="319"/>
      <c r="G16" s="335"/>
      <c r="H16" s="205" t="s">
        <v>47</v>
      </c>
      <c r="I16" s="207" t="s">
        <v>201</v>
      </c>
    </row>
    <row r="17" spans="2:9" s="197" customFormat="1" ht="37.5">
      <c r="B17" s="217">
        <v>3</v>
      </c>
      <c r="C17" s="205" t="s">
        <v>47</v>
      </c>
      <c r="D17" s="209" t="s">
        <v>202</v>
      </c>
      <c r="E17" s="217" t="s">
        <v>254</v>
      </c>
      <c r="F17" s="218" t="s">
        <v>255</v>
      </c>
      <c r="G17" s="209"/>
      <c r="H17" s="205" t="s">
        <v>47</v>
      </c>
      <c r="I17" s="207" t="s">
        <v>203</v>
      </c>
    </row>
    <row r="18" spans="2:9" s="198" customFormat="1" ht="37.5">
      <c r="B18" s="208">
        <v>4</v>
      </c>
      <c r="C18" s="205" t="s">
        <v>47</v>
      </c>
      <c r="D18" s="210" t="s">
        <v>204</v>
      </c>
      <c r="E18" s="208" t="s">
        <v>254</v>
      </c>
      <c r="F18" s="218" t="s">
        <v>255</v>
      </c>
      <c r="G18" s="208"/>
      <c r="H18" s="205" t="s">
        <v>47</v>
      </c>
      <c r="I18" s="207" t="s">
        <v>199</v>
      </c>
    </row>
    <row r="19" spans="1:9" s="200" customFormat="1" ht="21">
      <c r="A19" s="336" t="s">
        <v>205</v>
      </c>
      <c r="B19" s="336"/>
      <c r="C19" s="336"/>
      <c r="D19" s="336"/>
      <c r="E19" s="199"/>
      <c r="F19" s="199"/>
      <c r="H19" s="201"/>
      <c r="I19" s="201"/>
    </row>
    <row r="20" spans="2:9" ht="18.75">
      <c r="B20" s="301" t="s">
        <v>262</v>
      </c>
      <c r="C20" s="302"/>
      <c r="D20" s="303"/>
      <c r="E20" s="307" t="s">
        <v>189</v>
      </c>
      <c r="F20" s="308"/>
      <c r="G20" s="309" t="s">
        <v>190</v>
      </c>
      <c r="H20" s="311" t="s">
        <v>263</v>
      </c>
      <c r="I20" s="312"/>
    </row>
    <row r="21" spans="2:9" ht="13.5">
      <c r="B21" s="304"/>
      <c r="C21" s="305"/>
      <c r="D21" s="306"/>
      <c r="E21" s="204" t="s">
        <v>243</v>
      </c>
      <c r="F21" s="204" t="s">
        <v>242</v>
      </c>
      <c r="G21" s="310"/>
      <c r="H21" s="313"/>
      <c r="I21" s="314"/>
    </row>
    <row r="22" spans="2:9" ht="30.75" customHeight="1">
      <c r="B22" s="337">
        <v>6</v>
      </c>
      <c r="C22" s="317" t="s">
        <v>47</v>
      </c>
      <c r="D22" s="338" t="s">
        <v>206</v>
      </c>
      <c r="E22" s="337" t="s">
        <v>254</v>
      </c>
      <c r="F22" s="339" t="s">
        <v>255</v>
      </c>
      <c r="G22" s="340" t="s">
        <v>264</v>
      </c>
      <c r="H22" s="205" t="s">
        <v>47</v>
      </c>
      <c r="I22" s="209" t="s">
        <v>207</v>
      </c>
    </row>
    <row r="23" spans="2:9" ht="43.5" customHeight="1">
      <c r="B23" s="337"/>
      <c r="C23" s="319"/>
      <c r="D23" s="338"/>
      <c r="E23" s="337"/>
      <c r="F23" s="337"/>
      <c r="G23" s="340"/>
      <c r="H23" s="205" t="s">
        <v>47</v>
      </c>
      <c r="I23" s="209" t="s">
        <v>208</v>
      </c>
    </row>
    <row r="25" spans="2:9" s="200" customFormat="1" ht="30" customHeight="1">
      <c r="B25" s="315" t="s">
        <v>303</v>
      </c>
      <c r="C25" s="316"/>
      <c r="D25" s="316"/>
      <c r="E25" s="316"/>
      <c r="F25" s="316"/>
      <c r="G25" s="316"/>
      <c r="H25" s="316"/>
      <c r="I25" s="316"/>
    </row>
    <row r="26" spans="2:9" ht="18.75">
      <c r="B26" s="301" t="s">
        <v>262</v>
      </c>
      <c r="C26" s="302"/>
      <c r="D26" s="303"/>
      <c r="E26" s="307" t="s">
        <v>189</v>
      </c>
      <c r="F26" s="308"/>
      <c r="G26" s="309" t="s">
        <v>190</v>
      </c>
      <c r="H26" s="311" t="s">
        <v>263</v>
      </c>
      <c r="I26" s="312"/>
    </row>
    <row r="27" spans="2:9" ht="13.5">
      <c r="B27" s="304"/>
      <c r="C27" s="305"/>
      <c r="D27" s="306"/>
      <c r="E27" s="204" t="s">
        <v>243</v>
      </c>
      <c r="F27" s="204" t="s">
        <v>242</v>
      </c>
      <c r="G27" s="310"/>
      <c r="H27" s="313"/>
      <c r="I27" s="314"/>
    </row>
    <row r="28" spans="2:9" ht="18.75">
      <c r="B28" s="337">
        <v>7</v>
      </c>
      <c r="C28" s="320" t="s">
        <v>47</v>
      </c>
      <c r="D28" s="343" t="s">
        <v>209</v>
      </c>
      <c r="E28" s="337" t="s">
        <v>254</v>
      </c>
      <c r="F28" s="339" t="s">
        <v>255</v>
      </c>
      <c r="G28" s="343" t="s">
        <v>244</v>
      </c>
      <c r="H28" s="205" t="s">
        <v>47</v>
      </c>
      <c r="I28" s="210" t="s">
        <v>210</v>
      </c>
    </row>
    <row r="29" spans="2:9" ht="18.75">
      <c r="B29" s="337"/>
      <c r="C29" s="321"/>
      <c r="D29" s="343"/>
      <c r="E29" s="337"/>
      <c r="F29" s="337"/>
      <c r="G29" s="343"/>
      <c r="H29" s="205" t="s">
        <v>47</v>
      </c>
      <c r="I29" s="209" t="s">
        <v>280</v>
      </c>
    </row>
    <row r="30" spans="2:9" ht="18.75">
      <c r="B30" s="337"/>
      <c r="C30" s="321"/>
      <c r="D30" s="343"/>
      <c r="E30" s="337"/>
      <c r="F30" s="337"/>
      <c r="G30" s="343"/>
      <c r="H30" s="205" t="s">
        <v>47</v>
      </c>
      <c r="I30" s="209" t="s">
        <v>211</v>
      </c>
    </row>
    <row r="31" spans="2:9" ht="18.75">
      <c r="B31" s="337"/>
      <c r="C31" s="321"/>
      <c r="D31" s="343"/>
      <c r="E31" s="337"/>
      <c r="F31" s="337"/>
      <c r="G31" s="343"/>
      <c r="H31" s="205" t="s">
        <v>47</v>
      </c>
      <c r="I31" s="209" t="s">
        <v>212</v>
      </c>
    </row>
    <row r="32" spans="2:9" ht="18.75">
      <c r="B32" s="337"/>
      <c r="C32" s="321"/>
      <c r="D32" s="343"/>
      <c r="E32" s="337"/>
      <c r="F32" s="337"/>
      <c r="G32" s="343"/>
      <c r="H32" s="205" t="s">
        <v>47</v>
      </c>
      <c r="I32" s="209" t="s">
        <v>265</v>
      </c>
    </row>
    <row r="33" spans="2:9" ht="37.5">
      <c r="B33" s="337"/>
      <c r="C33" s="321"/>
      <c r="D33" s="343"/>
      <c r="E33" s="337"/>
      <c r="F33" s="337"/>
      <c r="G33" s="343"/>
      <c r="H33" s="205" t="s">
        <v>47</v>
      </c>
      <c r="I33" s="211" t="s">
        <v>213</v>
      </c>
    </row>
    <row r="34" spans="2:9" ht="18.75">
      <c r="B34" s="337"/>
      <c r="C34" s="321"/>
      <c r="D34" s="343"/>
      <c r="E34" s="337"/>
      <c r="F34" s="337"/>
      <c r="G34" s="343"/>
      <c r="H34" s="205" t="s">
        <v>47</v>
      </c>
      <c r="I34" s="209" t="s">
        <v>214</v>
      </c>
    </row>
    <row r="35" spans="2:9" ht="18.75">
      <c r="B35" s="337"/>
      <c r="C35" s="322"/>
      <c r="D35" s="343"/>
      <c r="E35" s="337"/>
      <c r="F35" s="337"/>
      <c r="G35" s="343"/>
      <c r="H35" s="205" t="s">
        <v>47</v>
      </c>
      <c r="I35" s="209" t="s">
        <v>215</v>
      </c>
    </row>
    <row r="36" spans="2:9" ht="18.75">
      <c r="B36" s="337">
        <v>8</v>
      </c>
      <c r="C36" s="320" t="s">
        <v>47</v>
      </c>
      <c r="D36" s="343" t="s">
        <v>216</v>
      </c>
      <c r="E36" s="337" t="s">
        <v>254</v>
      </c>
      <c r="F36" s="339" t="s">
        <v>255</v>
      </c>
      <c r="G36" s="343" t="s">
        <v>217</v>
      </c>
      <c r="H36" s="205" t="s">
        <v>47</v>
      </c>
      <c r="I36" s="210" t="s">
        <v>259</v>
      </c>
    </row>
    <row r="37" spans="2:9" ht="18.75">
      <c r="B37" s="337"/>
      <c r="C37" s="321"/>
      <c r="D37" s="343"/>
      <c r="E37" s="337"/>
      <c r="F37" s="337"/>
      <c r="G37" s="343"/>
      <c r="H37" s="205" t="s">
        <v>47</v>
      </c>
      <c r="I37" s="210" t="s">
        <v>218</v>
      </c>
    </row>
    <row r="38" spans="2:9" ht="18.75">
      <c r="B38" s="337"/>
      <c r="C38" s="321"/>
      <c r="D38" s="343"/>
      <c r="E38" s="337"/>
      <c r="F38" s="337"/>
      <c r="G38" s="343"/>
      <c r="H38" s="205" t="s">
        <v>47</v>
      </c>
      <c r="I38" s="210" t="s">
        <v>219</v>
      </c>
    </row>
    <row r="39" spans="2:9" ht="18.75">
      <c r="B39" s="337"/>
      <c r="C39" s="321"/>
      <c r="D39" s="343"/>
      <c r="E39" s="337"/>
      <c r="F39" s="337"/>
      <c r="G39" s="343"/>
      <c r="H39" s="205" t="s">
        <v>47</v>
      </c>
      <c r="I39" s="210" t="s">
        <v>220</v>
      </c>
    </row>
    <row r="40" spans="2:9" ht="18.75">
      <c r="B40" s="337"/>
      <c r="C40" s="322"/>
      <c r="D40" s="343"/>
      <c r="E40" s="337"/>
      <c r="F40" s="337"/>
      <c r="G40" s="343"/>
      <c r="H40" s="205" t="s">
        <v>47</v>
      </c>
      <c r="I40" s="210" t="s">
        <v>260</v>
      </c>
    </row>
    <row r="41" spans="2:9" ht="18.75">
      <c r="B41" s="337">
        <v>9</v>
      </c>
      <c r="C41" s="320" t="s">
        <v>47</v>
      </c>
      <c r="D41" s="343" t="s">
        <v>221</v>
      </c>
      <c r="E41" s="337" t="s">
        <v>254</v>
      </c>
      <c r="F41" s="339" t="s">
        <v>255</v>
      </c>
      <c r="G41" s="340" t="s">
        <v>222</v>
      </c>
      <c r="H41" s="205" t="s">
        <v>47</v>
      </c>
      <c r="I41" s="210" t="s">
        <v>259</v>
      </c>
    </row>
    <row r="42" spans="2:9" ht="18.75">
      <c r="B42" s="337"/>
      <c r="C42" s="321"/>
      <c r="D42" s="343"/>
      <c r="E42" s="337"/>
      <c r="F42" s="337"/>
      <c r="G42" s="340"/>
      <c r="H42" s="205" t="s">
        <v>47</v>
      </c>
      <c r="I42" s="209" t="s">
        <v>223</v>
      </c>
    </row>
    <row r="43" spans="2:9" ht="18.75">
      <c r="B43" s="337"/>
      <c r="C43" s="321"/>
      <c r="D43" s="343"/>
      <c r="E43" s="337"/>
      <c r="F43" s="337"/>
      <c r="G43" s="340"/>
      <c r="H43" s="205" t="s">
        <v>47</v>
      </c>
      <c r="I43" s="210" t="s">
        <v>224</v>
      </c>
    </row>
    <row r="44" spans="2:9" ht="18.75">
      <c r="B44" s="337"/>
      <c r="C44" s="321"/>
      <c r="D44" s="343"/>
      <c r="E44" s="337"/>
      <c r="F44" s="337"/>
      <c r="G44" s="340"/>
      <c r="H44" s="205" t="s">
        <v>47</v>
      </c>
      <c r="I44" s="212" t="s">
        <v>270</v>
      </c>
    </row>
    <row r="45" spans="2:9" ht="25.5" customHeight="1">
      <c r="B45" s="337"/>
      <c r="C45" s="322"/>
      <c r="D45" s="343"/>
      <c r="E45" s="337"/>
      <c r="F45" s="337"/>
      <c r="G45" s="340"/>
      <c r="H45" s="205" t="s">
        <v>47</v>
      </c>
      <c r="I45" s="210" t="s">
        <v>260</v>
      </c>
    </row>
    <row r="46" spans="2:9" ht="18.75">
      <c r="B46" s="337">
        <v>10</v>
      </c>
      <c r="C46" s="320" t="s">
        <v>47</v>
      </c>
      <c r="D46" s="343" t="s">
        <v>225</v>
      </c>
      <c r="E46" s="337" t="s">
        <v>254</v>
      </c>
      <c r="F46" s="339" t="s">
        <v>255</v>
      </c>
      <c r="G46" s="343" t="s">
        <v>226</v>
      </c>
      <c r="H46" s="205" t="s">
        <v>47</v>
      </c>
      <c r="I46" s="210" t="s">
        <v>259</v>
      </c>
    </row>
    <row r="47" spans="2:9" ht="18.75">
      <c r="B47" s="337"/>
      <c r="C47" s="322"/>
      <c r="D47" s="343"/>
      <c r="E47" s="337"/>
      <c r="F47" s="337"/>
      <c r="G47" s="343"/>
      <c r="H47" s="205" t="s">
        <v>47</v>
      </c>
      <c r="I47" s="210" t="s">
        <v>260</v>
      </c>
    </row>
    <row r="48" spans="2:9" ht="13.5">
      <c r="B48" s="198"/>
      <c r="D48" s="203"/>
      <c r="E48" s="198"/>
      <c r="F48" s="198"/>
      <c r="G48" s="203"/>
      <c r="H48" s="203"/>
      <c r="I48" s="203"/>
    </row>
    <row r="49" spans="2:9" ht="13.5">
      <c r="B49" s="198"/>
      <c r="D49" s="203"/>
      <c r="E49" s="198"/>
      <c r="F49" s="198"/>
      <c r="G49" s="203"/>
      <c r="H49" s="203"/>
      <c r="I49" s="203"/>
    </row>
    <row r="50" spans="1:9" s="200" customFormat="1" ht="30" customHeight="1">
      <c r="A50" s="341" t="s">
        <v>304</v>
      </c>
      <c r="B50" s="342"/>
      <c r="C50" s="342"/>
      <c r="D50" s="342"/>
      <c r="E50" s="342"/>
      <c r="F50" s="342"/>
      <c r="G50" s="342"/>
      <c r="H50" s="342"/>
      <c r="I50" s="342"/>
    </row>
    <row r="51" spans="2:9" ht="18.75">
      <c r="B51" s="301" t="s">
        <v>262</v>
      </c>
      <c r="C51" s="302"/>
      <c r="D51" s="303"/>
      <c r="E51" s="307" t="s">
        <v>189</v>
      </c>
      <c r="F51" s="308"/>
      <c r="G51" s="309" t="s">
        <v>190</v>
      </c>
      <c r="H51" s="311" t="s">
        <v>263</v>
      </c>
      <c r="I51" s="312"/>
    </row>
    <row r="52" spans="2:9" ht="13.5">
      <c r="B52" s="304"/>
      <c r="C52" s="305"/>
      <c r="D52" s="306"/>
      <c r="E52" s="204" t="s">
        <v>243</v>
      </c>
      <c r="F52" s="204" t="s">
        <v>242</v>
      </c>
      <c r="G52" s="310"/>
      <c r="H52" s="313"/>
      <c r="I52" s="314"/>
    </row>
    <row r="53" spans="2:9" ht="18.75">
      <c r="B53" s="337">
        <v>1</v>
      </c>
      <c r="C53" s="320" t="s">
        <v>47</v>
      </c>
      <c r="D53" s="344" t="s">
        <v>266</v>
      </c>
      <c r="E53" s="337" t="s">
        <v>254</v>
      </c>
      <c r="F53" s="339" t="s">
        <v>255</v>
      </c>
      <c r="G53" s="340" t="s">
        <v>271</v>
      </c>
      <c r="H53" s="205" t="s">
        <v>47</v>
      </c>
      <c r="I53" s="206" t="s">
        <v>192</v>
      </c>
    </row>
    <row r="54" spans="2:9" ht="18.75">
      <c r="B54" s="337"/>
      <c r="C54" s="321"/>
      <c r="D54" s="344"/>
      <c r="E54" s="337"/>
      <c r="F54" s="337"/>
      <c r="G54" s="340"/>
      <c r="H54" s="205" t="s">
        <v>47</v>
      </c>
      <c r="I54" s="206" t="s">
        <v>272</v>
      </c>
    </row>
    <row r="55" spans="2:9" ht="18.75">
      <c r="B55" s="337"/>
      <c r="C55" s="321"/>
      <c r="D55" s="344"/>
      <c r="E55" s="337"/>
      <c r="F55" s="337"/>
      <c r="G55" s="340"/>
      <c r="H55" s="205" t="s">
        <v>47</v>
      </c>
      <c r="I55" s="206" t="s">
        <v>281</v>
      </c>
    </row>
    <row r="56" spans="2:9" ht="56.25">
      <c r="B56" s="337"/>
      <c r="C56" s="321"/>
      <c r="D56" s="344"/>
      <c r="E56" s="337"/>
      <c r="F56" s="337"/>
      <c r="G56" s="340"/>
      <c r="H56" s="205" t="s">
        <v>47</v>
      </c>
      <c r="I56" s="211" t="s">
        <v>273</v>
      </c>
    </row>
    <row r="57" spans="2:9" ht="56.25">
      <c r="B57" s="337"/>
      <c r="C57" s="321"/>
      <c r="D57" s="344"/>
      <c r="E57" s="337"/>
      <c r="F57" s="337"/>
      <c r="G57" s="340"/>
      <c r="H57" s="205" t="s">
        <v>47</v>
      </c>
      <c r="I57" s="211" t="s">
        <v>267</v>
      </c>
    </row>
    <row r="58" spans="2:9" ht="18.75">
      <c r="B58" s="337"/>
      <c r="C58" s="322"/>
      <c r="D58" s="344"/>
      <c r="E58" s="337"/>
      <c r="F58" s="337"/>
      <c r="G58" s="340"/>
      <c r="H58" s="205" t="s">
        <v>47</v>
      </c>
      <c r="I58" s="209" t="s">
        <v>227</v>
      </c>
    </row>
    <row r="59" spans="2:9" s="197" customFormat="1" ht="37.5">
      <c r="B59" s="208">
        <v>2</v>
      </c>
      <c r="C59" s="205" t="s">
        <v>47</v>
      </c>
      <c r="D59" s="209" t="s">
        <v>228</v>
      </c>
      <c r="E59" s="208" t="s">
        <v>254</v>
      </c>
      <c r="F59" s="218" t="s">
        <v>255</v>
      </c>
      <c r="G59" s="209"/>
      <c r="H59" s="205" t="s">
        <v>47</v>
      </c>
      <c r="I59" s="207" t="s">
        <v>229</v>
      </c>
    </row>
    <row r="63" spans="1:9" s="200" customFormat="1" ht="30" customHeight="1">
      <c r="A63" s="342" t="s">
        <v>245</v>
      </c>
      <c r="B63" s="342"/>
      <c r="C63" s="342"/>
      <c r="D63" s="342"/>
      <c r="E63" s="342"/>
      <c r="F63" s="342"/>
      <c r="G63" s="342"/>
      <c r="H63" s="342"/>
      <c r="I63" s="342"/>
    </row>
    <row r="64" spans="2:9" ht="18.75">
      <c r="B64" s="301" t="s">
        <v>262</v>
      </c>
      <c r="C64" s="302"/>
      <c r="D64" s="303"/>
      <c r="E64" s="307" t="s">
        <v>189</v>
      </c>
      <c r="F64" s="308"/>
      <c r="G64" s="309" t="s">
        <v>190</v>
      </c>
      <c r="H64" s="311" t="s">
        <v>263</v>
      </c>
      <c r="I64" s="312"/>
    </row>
    <row r="65" spans="2:9" ht="13.5">
      <c r="B65" s="304"/>
      <c r="C65" s="305"/>
      <c r="D65" s="306"/>
      <c r="E65" s="204" t="s">
        <v>243</v>
      </c>
      <c r="F65" s="204" t="s">
        <v>242</v>
      </c>
      <c r="G65" s="310"/>
      <c r="H65" s="313"/>
      <c r="I65" s="314"/>
    </row>
    <row r="66" spans="2:9" ht="18.75">
      <c r="B66" s="337">
        <v>1</v>
      </c>
      <c r="C66" s="320" t="s">
        <v>47</v>
      </c>
      <c r="D66" s="344" t="s">
        <v>268</v>
      </c>
      <c r="E66" s="337" t="s">
        <v>254</v>
      </c>
      <c r="F66" s="339" t="s">
        <v>255</v>
      </c>
      <c r="G66" s="340" t="s">
        <v>274</v>
      </c>
      <c r="H66" s="205" t="s">
        <v>47</v>
      </c>
      <c r="I66" s="206" t="s">
        <v>272</v>
      </c>
    </row>
    <row r="67" spans="2:9" ht="18.75">
      <c r="B67" s="337"/>
      <c r="C67" s="321"/>
      <c r="D67" s="344"/>
      <c r="E67" s="337"/>
      <c r="F67" s="337"/>
      <c r="G67" s="340"/>
      <c r="H67" s="205" t="s">
        <v>47</v>
      </c>
      <c r="I67" s="206" t="s">
        <v>282</v>
      </c>
    </row>
    <row r="68" spans="2:9" ht="56.25">
      <c r="B68" s="337"/>
      <c r="C68" s="321"/>
      <c r="D68" s="344"/>
      <c r="E68" s="337"/>
      <c r="F68" s="337"/>
      <c r="G68" s="340"/>
      <c r="H68" s="205" t="s">
        <v>47</v>
      </c>
      <c r="I68" s="211" t="s">
        <v>275</v>
      </c>
    </row>
    <row r="69" spans="2:9" ht="56.25">
      <c r="B69" s="337"/>
      <c r="C69" s="321"/>
      <c r="D69" s="344"/>
      <c r="E69" s="337"/>
      <c r="F69" s="337"/>
      <c r="G69" s="340"/>
      <c r="H69" s="205" t="s">
        <v>47</v>
      </c>
      <c r="I69" s="211" t="s">
        <v>269</v>
      </c>
    </row>
    <row r="70" spans="2:9" ht="18.75">
      <c r="B70" s="337"/>
      <c r="C70" s="321"/>
      <c r="D70" s="344"/>
      <c r="E70" s="337"/>
      <c r="F70" s="337"/>
      <c r="G70" s="340"/>
      <c r="H70" s="205" t="s">
        <v>47</v>
      </c>
      <c r="I70" s="209" t="s">
        <v>230</v>
      </c>
    </row>
    <row r="71" spans="2:9" ht="18.75">
      <c r="B71" s="337"/>
      <c r="C71" s="321"/>
      <c r="D71" s="344"/>
      <c r="E71" s="337"/>
      <c r="F71" s="337"/>
      <c r="G71" s="340"/>
      <c r="H71" s="205" t="s">
        <v>47</v>
      </c>
      <c r="I71" s="209" t="s">
        <v>231</v>
      </c>
    </row>
    <row r="72" spans="2:9" ht="18.75">
      <c r="B72" s="337"/>
      <c r="C72" s="321"/>
      <c r="D72" s="344"/>
      <c r="E72" s="337"/>
      <c r="F72" s="337"/>
      <c r="G72" s="340"/>
      <c r="H72" s="205" t="s">
        <v>47</v>
      </c>
      <c r="I72" s="209" t="s">
        <v>232</v>
      </c>
    </row>
    <row r="73" spans="2:9" ht="18.75">
      <c r="B73" s="337"/>
      <c r="C73" s="322"/>
      <c r="D73" s="344"/>
      <c r="E73" s="337"/>
      <c r="F73" s="337"/>
      <c r="G73" s="340"/>
      <c r="H73" s="205" t="s">
        <v>47</v>
      </c>
      <c r="I73" s="209" t="s">
        <v>233</v>
      </c>
    </row>
    <row r="76" spans="1:9" s="200" customFormat="1" ht="30" customHeight="1">
      <c r="A76" s="345" t="s">
        <v>246</v>
      </c>
      <c r="B76" s="345"/>
      <c r="C76" s="345"/>
      <c r="D76" s="345"/>
      <c r="E76" s="345"/>
      <c r="F76" s="345"/>
      <c r="G76" s="345"/>
      <c r="H76" s="345"/>
      <c r="I76" s="345"/>
    </row>
    <row r="77" spans="2:9" ht="18.75">
      <c r="B77" s="301" t="s">
        <v>262</v>
      </c>
      <c r="C77" s="302"/>
      <c r="D77" s="303"/>
      <c r="E77" s="307" t="s">
        <v>189</v>
      </c>
      <c r="F77" s="308"/>
      <c r="G77" s="309" t="s">
        <v>190</v>
      </c>
      <c r="H77" s="311" t="s">
        <v>263</v>
      </c>
      <c r="I77" s="312"/>
    </row>
    <row r="78" spans="2:9" ht="13.5">
      <c r="B78" s="304"/>
      <c r="C78" s="305"/>
      <c r="D78" s="306"/>
      <c r="E78" s="204" t="s">
        <v>243</v>
      </c>
      <c r="F78" s="204" t="s">
        <v>242</v>
      </c>
      <c r="G78" s="310"/>
      <c r="H78" s="313"/>
      <c r="I78" s="314"/>
    </row>
    <row r="79" spans="2:9" ht="56.25">
      <c r="B79" s="208">
        <v>1</v>
      </c>
      <c r="C79" s="205" t="s">
        <v>47</v>
      </c>
      <c r="D79" s="213" t="s">
        <v>234</v>
      </c>
      <c r="E79" s="208" t="s">
        <v>254</v>
      </c>
      <c r="F79" s="219"/>
      <c r="G79" s="214" t="s">
        <v>235</v>
      </c>
      <c r="H79" s="211"/>
      <c r="I79" s="209"/>
    </row>
    <row r="80" spans="2:9" ht="18.75">
      <c r="B80" s="337">
        <v>2</v>
      </c>
      <c r="C80" s="320" t="s">
        <v>47</v>
      </c>
      <c r="D80" s="346" t="s">
        <v>236</v>
      </c>
      <c r="E80" s="337" t="s">
        <v>254</v>
      </c>
      <c r="F80" s="339" t="s">
        <v>255</v>
      </c>
      <c r="G80" s="340" t="s">
        <v>237</v>
      </c>
      <c r="H80" s="205" t="s">
        <v>47</v>
      </c>
      <c r="I80" s="210" t="s">
        <v>259</v>
      </c>
    </row>
    <row r="81" spans="2:9" ht="18.75">
      <c r="B81" s="337"/>
      <c r="C81" s="321"/>
      <c r="D81" s="346"/>
      <c r="E81" s="337"/>
      <c r="F81" s="337"/>
      <c r="G81" s="340"/>
      <c r="H81" s="205" t="s">
        <v>47</v>
      </c>
      <c r="I81" s="209" t="s">
        <v>238</v>
      </c>
    </row>
    <row r="82" spans="2:9" ht="18.75">
      <c r="B82" s="337"/>
      <c r="C82" s="322"/>
      <c r="D82" s="346"/>
      <c r="E82" s="337"/>
      <c r="F82" s="337"/>
      <c r="G82" s="340"/>
      <c r="H82" s="205" t="s">
        <v>47</v>
      </c>
      <c r="I82" s="209" t="s">
        <v>239</v>
      </c>
    </row>
  </sheetData>
  <sheetProtection/>
  <mergeCells count="91">
    <mergeCell ref="G80:G82"/>
    <mergeCell ref="B77:D78"/>
    <mergeCell ref="E77:F77"/>
    <mergeCell ref="G77:G78"/>
    <mergeCell ref="H77:I78"/>
    <mergeCell ref="B80:B82"/>
    <mergeCell ref="C80:C82"/>
    <mergeCell ref="D80:D82"/>
    <mergeCell ref="E80:E82"/>
    <mergeCell ref="F80:F82"/>
    <mergeCell ref="B66:B73"/>
    <mergeCell ref="C66:C73"/>
    <mergeCell ref="D66:D73"/>
    <mergeCell ref="E66:E73"/>
    <mergeCell ref="F66:F73"/>
    <mergeCell ref="A76:I76"/>
    <mergeCell ref="G66:G73"/>
    <mergeCell ref="B64:D65"/>
    <mergeCell ref="E64:F64"/>
    <mergeCell ref="G64:G65"/>
    <mergeCell ref="F53:F58"/>
    <mergeCell ref="A63:I63"/>
    <mergeCell ref="H64:I65"/>
    <mergeCell ref="B51:D52"/>
    <mergeCell ref="E51:F51"/>
    <mergeCell ref="G51:G52"/>
    <mergeCell ref="H51:I52"/>
    <mergeCell ref="B53:B58"/>
    <mergeCell ref="C53:C58"/>
    <mergeCell ref="D53:D58"/>
    <mergeCell ref="E53:E58"/>
    <mergeCell ref="G53:G58"/>
    <mergeCell ref="B46:B47"/>
    <mergeCell ref="C46:C47"/>
    <mergeCell ref="D46:D47"/>
    <mergeCell ref="E46:E47"/>
    <mergeCell ref="F46:F47"/>
    <mergeCell ref="G46:G47"/>
    <mergeCell ref="B41:B45"/>
    <mergeCell ref="C41:C45"/>
    <mergeCell ref="D41:D45"/>
    <mergeCell ref="E41:E45"/>
    <mergeCell ref="F41:F45"/>
    <mergeCell ref="G41:G45"/>
    <mergeCell ref="F28:F35"/>
    <mergeCell ref="G28:G35"/>
    <mergeCell ref="B36:B40"/>
    <mergeCell ref="C36:C40"/>
    <mergeCell ref="D36:D40"/>
    <mergeCell ref="E36:E40"/>
    <mergeCell ref="F36:F40"/>
    <mergeCell ref="G36:G40"/>
    <mergeCell ref="G22:G23"/>
    <mergeCell ref="B26:D27"/>
    <mergeCell ref="E26:F26"/>
    <mergeCell ref="G26:G27"/>
    <mergeCell ref="H26:I27"/>
    <mergeCell ref="A50:I50"/>
    <mergeCell ref="B28:B35"/>
    <mergeCell ref="C28:C35"/>
    <mergeCell ref="D28:D35"/>
    <mergeCell ref="E28:E35"/>
    <mergeCell ref="A19:D19"/>
    <mergeCell ref="B20:D21"/>
    <mergeCell ref="E20:F20"/>
    <mergeCell ref="G20:G21"/>
    <mergeCell ref="H20:I21"/>
    <mergeCell ref="B22:B23"/>
    <mergeCell ref="C22:C23"/>
    <mergeCell ref="D22:D23"/>
    <mergeCell ref="E22:E23"/>
    <mergeCell ref="F22:F23"/>
    <mergeCell ref="E6:E13"/>
    <mergeCell ref="F6:F13"/>
    <mergeCell ref="G6:G13"/>
    <mergeCell ref="B14:B16"/>
    <mergeCell ref="C14:C16"/>
    <mergeCell ref="D14:D16"/>
    <mergeCell ref="E14:E16"/>
    <mergeCell ref="F14:F16"/>
    <mergeCell ref="G14:G16"/>
    <mergeCell ref="A1:I1"/>
    <mergeCell ref="B4:D5"/>
    <mergeCell ref="E4:F4"/>
    <mergeCell ref="G4:G5"/>
    <mergeCell ref="H4:I5"/>
    <mergeCell ref="B25:I25"/>
    <mergeCell ref="B3:I3"/>
    <mergeCell ref="B6:B13"/>
    <mergeCell ref="C6:C13"/>
    <mergeCell ref="D6:D13"/>
  </mergeCells>
  <dataValidations count="1">
    <dataValidation type="list" allowBlank="1" showInputMessage="1" showErrorMessage="1" sqref="H22:H23 C6 H28:H47 C17:C18 C28 C36 C41 C46 C53 C66 H66:H73 C79:C80 H80:H82 C14 H6:H18 H53:H59 C59">
      <formula1>"■,□"</formula1>
    </dataValidation>
  </dataValidations>
  <printOptions/>
  <pageMargins left="0.7" right="0.7" top="0.75" bottom="0.75" header="0.3" footer="0.3"/>
  <pageSetup fitToHeight="0" fitToWidth="1" horizontalDpi="600" verticalDpi="600" orientation="landscape" paperSize="9" scale="74" r:id="rId1"/>
  <rowBreaks count="3" manualBreakCount="3">
    <brk id="24" max="255" man="1"/>
    <brk id="49" max="255" man="1"/>
    <brk id="62" max="255"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BI50"/>
  <sheetViews>
    <sheetView showGridLines="0" zoomScalePageLayoutView="0" workbookViewId="0" topLeftCell="A1">
      <selection activeCell="AS23" sqref="AS23"/>
    </sheetView>
  </sheetViews>
  <sheetFormatPr defaultColWidth="2.28125" defaultRowHeight="15"/>
  <cols>
    <col min="1" max="54" width="2.28125" style="61" customWidth="1"/>
    <col min="55" max="55" width="20.57421875" style="61" bestFit="1" customWidth="1"/>
    <col min="56" max="16384" width="2.28125" style="61" customWidth="1"/>
  </cols>
  <sheetData>
    <row r="1" spans="1:39" ht="13.5">
      <c r="A1" s="357"/>
      <c r="B1" s="357"/>
      <c r="C1" s="357"/>
      <c r="D1" s="357"/>
      <c r="T1" s="364" t="s">
        <v>298</v>
      </c>
      <c r="U1" s="364"/>
      <c r="V1" s="364"/>
      <c r="W1" s="364"/>
      <c r="X1" s="364">
        <f>IF('入力シート'!C7="","",'入力シート'!C7)</f>
      </c>
      <c r="Y1" s="364"/>
      <c r="Z1" s="364"/>
      <c r="AA1" s="364"/>
      <c r="AB1" s="364"/>
      <c r="AC1" s="364"/>
      <c r="AD1" s="364"/>
      <c r="AE1" s="364"/>
      <c r="AF1" s="364"/>
      <c r="AG1" s="364"/>
      <c r="AH1" s="364"/>
      <c r="AI1" s="364"/>
      <c r="AJ1" s="364"/>
      <c r="AK1" s="364"/>
      <c r="AL1" s="364"/>
      <c r="AM1" s="364"/>
    </row>
    <row r="2" spans="20:39" ht="13.5">
      <c r="T2" s="364" t="s">
        <v>0</v>
      </c>
      <c r="U2" s="364"/>
      <c r="V2" s="364"/>
      <c r="W2" s="364"/>
      <c r="X2" s="120" t="str">
        <f>IF('入力シート'!C9="医薬品","■","□")</f>
        <v>□</v>
      </c>
      <c r="Y2" s="90" t="s">
        <v>7</v>
      </c>
      <c r="Z2" s="91"/>
      <c r="AA2" s="91"/>
      <c r="AB2" s="121" t="str">
        <f>IF('入力シート'!C9="医療機器","■","□")</f>
        <v>□</v>
      </c>
      <c r="AC2" s="90" t="s">
        <v>8</v>
      </c>
      <c r="AD2" s="91"/>
      <c r="AE2" s="90"/>
      <c r="AF2" s="90"/>
      <c r="AG2" s="121" t="str">
        <f>IF('入力シート'!C9="再生医療等製品","■","□")</f>
        <v>□</v>
      </c>
      <c r="AH2" s="92" t="s">
        <v>64</v>
      </c>
      <c r="AI2" s="91"/>
      <c r="AJ2" s="90"/>
      <c r="AK2" s="90"/>
      <c r="AL2" s="90"/>
      <c r="AM2" s="93"/>
    </row>
    <row r="4" spans="25:42" ht="13.5">
      <c r="Y4" s="61" t="s">
        <v>1</v>
      </c>
      <c r="AA4" s="357"/>
      <c r="AB4" s="357"/>
      <c r="AC4" s="357"/>
      <c r="AD4" s="357"/>
      <c r="AE4" s="61" t="s">
        <v>56</v>
      </c>
      <c r="AF4" s="357"/>
      <c r="AG4" s="357"/>
      <c r="AH4" s="61" t="s">
        <v>57</v>
      </c>
      <c r="AI4" s="357"/>
      <c r="AJ4" s="357"/>
      <c r="AK4" s="61" t="s">
        <v>42</v>
      </c>
      <c r="AO4" s="94"/>
      <c r="AP4" s="95"/>
    </row>
    <row r="5" spans="1:39" ht="13.5">
      <c r="A5" s="365" t="s">
        <v>61</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row>
    <row r="6" spans="1:42" ht="13.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P6" s="96"/>
    </row>
    <row r="8" spans="1:15" ht="13.5">
      <c r="A8" s="357" t="str">
        <f>IF('入力シート'!C5="","",'入力シート'!C5)</f>
        <v>藤田医科大学ばんたね病院</v>
      </c>
      <c r="B8" s="357"/>
      <c r="C8" s="357"/>
      <c r="D8" s="357"/>
      <c r="E8" s="357"/>
      <c r="F8" s="357"/>
      <c r="G8" s="357"/>
      <c r="H8" s="357"/>
      <c r="I8" s="357"/>
      <c r="J8" s="357"/>
      <c r="K8" s="357"/>
      <c r="L8" s="357"/>
      <c r="M8" s="357"/>
      <c r="N8" s="146" t="s">
        <v>122</v>
      </c>
      <c r="O8" s="146"/>
    </row>
    <row r="9" ht="13.5">
      <c r="R9" s="61" t="s">
        <v>66</v>
      </c>
    </row>
    <row r="10" spans="19:37" ht="13.5">
      <c r="S10" s="61" t="s">
        <v>67</v>
      </c>
      <c r="V10" s="355">
        <f>IF('入力シート'!I5="","",'入力シート'!I5)</f>
      </c>
      <c r="W10" s="355"/>
      <c r="X10" s="355"/>
      <c r="Y10" s="355"/>
      <c r="Z10" s="355"/>
      <c r="AA10" s="355"/>
      <c r="AB10" s="355"/>
      <c r="AC10" s="355"/>
      <c r="AD10" s="355"/>
      <c r="AE10" s="355"/>
      <c r="AF10" s="355"/>
      <c r="AG10" s="355"/>
      <c r="AH10" s="355"/>
      <c r="AI10" s="355"/>
      <c r="AJ10" s="355"/>
      <c r="AK10" s="355"/>
    </row>
    <row r="11" spans="19:37" ht="13.5">
      <c r="S11" s="357" t="s">
        <v>2</v>
      </c>
      <c r="T11" s="357"/>
      <c r="U11" s="357"/>
      <c r="V11" s="355">
        <f>IF('入力シート'!I6="","",'入力シート'!I6)</f>
      </c>
      <c r="W11" s="355"/>
      <c r="X11" s="355"/>
      <c r="Y11" s="355"/>
      <c r="Z11" s="355"/>
      <c r="AA11" s="355"/>
      <c r="AB11" s="355"/>
      <c r="AC11" s="355"/>
      <c r="AD11" s="355"/>
      <c r="AE11" s="355"/>
      <c r="AF11" s="355"/>
      <c r="AG11" s="355"/>
      <c r="AH11" s="355"/>
      <c r="AI11" s="355"/>
      <c r="AJ11" s="355"/>
      <c r="AK11" s="355"/>
    </row>
    <row r="12" spans="19:38" ht="13.5">
      <c r="S12" s="357"/>
      <c r="T12" s="357"/>
      <c r="U12" s="357"/>
      <c r="V12" s="355">
        <f>IF('入力シート'!I7="","",'入力シート'!I7)</f>
      </c>
      <c r="W12" s="355"/>
      <c r="X12" s="355"/>
      <c r="Y12" s="355"/>
      <c r="Z12" s="355"/>
      <c r="AA12" s="355"/>
      <c r="AB12" s="355"/>
      <c r="AC12" s="355"/>
      <c r="AD12" s="355"/>
      <c r="AE12" s="355"/>
      <c r="AF12" s="355"/>
      <c r="AG12" s="355"/>
      <c r="AH12" s="355"/>
      <c r="AI12" s="355"/>
      <c r="AJ12" s="355"/>
      <c r="AK12" s="355"/>
      <c r="AL12" s="97" t="s">
        <v>46</v>
      </c>
    </row>
    <row r="14" ht="13.5">
      <c r="R14" s="61" t="s">
        <v>68</v>
      </c>
    </row>
    <row r="15" spans="19:37" ht="13.5">
      <c r="S15" s="61" t="s">
        <v>69</v>
      </c>
      <c r="V15" s="355">
        <f>IF('入力シート'!C17="","",'入力シート'!C17)</f>
      </c>
      <c r="W15" s="355"/>
      <c r="X15" s="355"/>
      <c r="Y15" s="355"/>
      <c r="Z15" s="355"/>
      <c r="AA15" s="355"/>
      <c r="AB15" s="355"/>
      <c r="AC15" s="355"/>
      <c r="AD15" s="355"/>
      <c r="AE15" s="355"/>
      <c r="AF15" s="355"/>
      <c r="AG15" s="355"/>
      <c r="AH15" s="355"/>
      <c r="AI15" s="355"/>
      <c r="AJ15" s="355"/>
      <c r="AK15" s="355"/>
    </row>
    <row r="16" spans="19:38" ht="13.5">
      <c r="S16" s="61" t="s">
        <v>2</v>
      </c>
      <c r="V16" s="355">
        <f>IF('入力シート'!C18="","",'入力シート'!C18)</f>
      </c>
      <c r="W16" s="355"/>
      <c r="X16" s="355"/>
      <c r="Y16" s="355"/>
      <c r="Z16" s="355"/>
      <c r="AA16" s="355"/>
      <c r="AB16" s="355"/>
      <c r="AC16" s="355"/>
      <c r="AD16" s="355"/>
      <c r="AE16" s="355"/>
      <c r="AF16" s="355"/>
      <c r="AG16" s="355"/>
      <c r="AH16" s="355"/>
      <c r="AI16" s="355"/>
      <c r="AJ16" s="355"/>
      <c r="AK16" s="355"/>
      <c r="AL16" s="97" t="s">
        <v>46</v>
      </c>
    </row>
    <row r="18" ht="13.5">
      <c r="B18" s="61" t="s">
        <v>70</v>
      </c>
    </row>
    <row r="20" spans="1:39" ht="14.25" thickBot="1">
      <c r="A20" s="357" t="s">
        <v>3</v>
      </c>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row>
    <row r="21" spans="1:39" ht="13.5">
      <c r="A21" s="360" t="s">
        <v>305</v>
      </c>
      <c r="B21" s="361"/>
      <c r="C21" s="361"/>
      <c r="D21" s="361"/>
      <c r="E21" s="361"/>
      <c r="F21" s="361"/>
      <c r="G21" s="361"/>
      <c r="H21" s="362">
        <f>IF('入力シート'!C11="","",'入力シート'!C11)</f>
      </c>
      <c r="I21" s="362"/>
      <c r="J21" s="362"/>
      <c r="K21" s="362"/>
      <c r="L21" s="362"/>
      <c r="M21" s="362"/>
      <c r="N21" s="362"/>
      <c r="O21" s="362"/>
      <c r="P21" s="362"/>
      <c r="Q21" s="362"/>
      <c r="R21" s="362"/>
      <c r="S21" s="362"/>
      <c r="T21" s="368" t="s">
        <v>72</v>
      </c>
      <c r="U21" s="368"/>
      <c r="V21" s="368"/>
      <c r="W21" s="368"/>
      <c r="X21" s="368"/>
      <c r="Y21" s="368"/>
      <c r="Z21" s="368"/>
      <c r="AA21" s="362">
        <f>IF('入力シート'!C12="","",'入力シート'!C12)</f>
      </c>
      <c r="AB21" s="362"/>
      <c r="AC21" s="362"/>
      <c r="AD21" s="362"/>
      <c r="AE21" s="362"/>
      <c r="AF21" s="362"/>
      <c r="AG21" s="362"/>
      <c r="AH21" s="362"/>
      <c r="AI21" s="362"/>
      <c r="AJ21" s="362"/>
      <c r="AK21" s="362"/>
      <c r="AL21" s="370"/>
      <c r="AM21" s="62"/>
    </row>
    <row r="22" spans="1:39" ht="13.5">
      <c r="A22" s="358"/>
      <c r="B22" s="359"/>
      <c r="C22" s="359"/>
      <c r="D22" s="359"/>
      <c r="E22" s="359"/>
      <c r="F22" s="359"/>
      <c r="G22" s="359"/>
      <c r="H22" s="363"/>
      <c r="I22" s="363"/>
      <c r="J22" s="363"/>
      <c r="K22" s="363"/>
      <c r="L22" s="363"/>
      <c r="M22" s="363"/>
      <c r="N22" s="363"/>
      <c r="O22" s="363"/>
      <c r="P22" s="363"/>
      <c r="Q22" s="363"/>
      <c r="R22" s="363"/>
      <c r="S22" s="363"/>
      <c r="T22" s="369"/>
      <c r="U22" s="369"/>
      <c r="V22" s="369"/>
      <c r="W22" s="369"/>
      <c r="X22" s="369"/>
      <c r="Y22" s="369"/>
      <c r="Z22" s="369"/>
      <c r="AA22" s="363"/>
      <c r="AB22" s="363"/>
      <c r="AC22" s="363"/>
      <c r="AD22" s="363"/>
      <c r="AE22" s="363"/>
      <c r="AF22" s="363"/>
      <c r="AG22" s="363"/>
      <c r="AH22" s="363"/>
      <c r="AI22" s="363"/>
      <c r="AJ22" s="363"/>
      <c r="AK22" s="363"/>
      <c r="AL22" s="371"/>
      <c r="AM22" s="62"/>
    </row>
    <row r="23" spans="1:39" ht="13.5">
      <c r="A23" s="372" t="s">
        <v>73</v>
      </c>
      <c r="B23" s="373"/>
      <c r="C23" s="373"/>
      <c r="D23" s="373"/>
      <c r="E23" s="373"/>
      <c r="F23" s="373"/>
      <c r="G23" s="373"/>
      <c r="H23" s="377">
        <f>IF('入力シート'!C13="","",'入力シート'!C13)</f>
      </c>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9"/>
      <c r="AM23" s="62"/>
    </row>
    <row r="24" spans="1:39" ht="13.5">
      <c r="A24" s="372"/>
      <c r="B24" s="373"/>
      <c r="C24" s="373"/>
      <c r="D24" s="373"/>
      <c r="E24" s="373"/>
      <c r="F24" s="373"/>
      <c r="G24" s="373"/>
      <c r="H24" s="380"/>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2"/>
      <c r="AM24" s="62"/>
    </row>
    <row r="25" spans="1:39" ht="13.5">
      <c r="A25" s="372"/>
      <c r="B25" s="373"/>
      <c r="C25" s="373"/>
      <c r="D25" s="373"/>
      <c r="E25" s="373"/>
      <c r="F25" s="373"/>
      <c r="G25" s="373"/>
      <c r="H25" s="122" t="str">
        <f>IF('入力シート'!C10="一般使用成績調査","■","□")</f>
        <v>□</v>
      </c>
      <c r="I25" s="383" t="s">
        <v>74</v>
      </c>
      <c r="J25" s="383"/>
      <c r="K25" s="383"/>
      <c r="L25" s="383"/>
      <c r="M25" s="383"/>
      <c r="N25" s="383"/>
      <c r="O25" s="383"/>
      <c r="P25" s="98"/>
      <c r="Q25" s="123" t="str">
        <f>IF('入力シート'!C10="特定使用成績調査","■","□")</f>
        <v>□</v>
      </c>
      <c r="R25" s="356" t="s">
        <v>75</v>
      </c>
      <c r="S25" s="356"/>
      <c r="T25" s="356"/>
      <c r="U25" s="356"/>
      <c r="V25" s="356"/>
      <c r="W25" s="356"/>
      <c r="X25" s="356"/>
      <c r="Y25" s="98"/>
      <c r="Z25" s="123" t="str">
        <f>IF('入力シート'!C10="使用成績比較調査","■","□")</f>
        <v>□</v>
      </c>
      <c r="AA25" s="356" t="s">
        <v>76</v>
      </c>
      <c r="AB25" s="356"/>
      <c r="AC25" s="356"/>
      <c r="AD25" s="356"/>
      <c r="AE25" s="356"/>
      <c r="AF25" s="356"/>
      <c r="AG25" s="356"/>
      <c r="AH25" s="98"/>
      <c r="AI25" s="98"/>
      <c r="AJ25" s="98"/>
      <c r="AK25" s="98"/>
      <c r="AL25" s="99"/>
      <c r="AM25" s="62"/>
    </row>
    <row r="26" spans="1:39" ht="13.5">
      <c r="A26" s="358" t="s">
        <v>84</v>
      </c>
      <c r="B26" s="359"/>
      <c r="C26" s="359"/>
      <c r="D26" s="359"/>
      <c r="E26" s="359"/>
      <c r="F26" s="359"/>
      <c r="G26" s="359"/>
      <c r="H26" s="132"/>
      <c r="I26" s="412">
        <f>IF('入力シート'!C14="","",'入力シート'!C14)</f>
      </c>
      <c r="J26" s="412"/>
      <c r="K26" s="133" t="s">
        <v>77</v>
      </c>
      <c r="L26" s="134"/>
      <c r="M26" s="134"/>
      <c r="N26" s="134"/>
      <c r="O26" s="110"/>
      <c r="P26" s="110"/>
      <c r="Q26" s="110"/>
      <c r="R26" s="135"/>
      <c r="S26" s="136"/>
      <c r="T26" s="135"/>
      <c r="U26" s="135"/>
      <c r="V26" s="135"/>
      <c r="W26" s="135"/>
      <c r="X26" s="135"/>
      <c r="Y26" s="135"/>
      <c r="Z26" s="135"/>
      <c r="AA26" s="135"/>
      <c r="AB26" s="135"/>
      <c r="AC26" s="135"/>
      <c r="AD26" s="135"/>
      <c r="AE26" s="135"/>
      <c r="AF26" s="135"/>
      <c r="AG26" s="135"/>
      <c r="AH26" s="135"/>
      <c r="AI26" s="135"/>
      <c r="AJ26" s="135"/>
      <c r="AK26" s="135"/>
      <c r="AL26" s="137"/>
      <c r="AM26" s="62"/>
    </row>
    <row r="27" spans="1:39" ht="13.5">
      <c r="A27" s="358" t="s">
        <v>78</v>
      </c>
      <c r="B27" s="359"/>
      <c r="C27" s="359"/>
      <c r="D27" s="359"/>
      <c r="E27" s="359"/>
      <c r="F27" s="359"/>
      <c r="G27" s="359"/>
      <c r="H27" s="138" t="s">
        <v>47</v>
      </c>
      <c r="I27" s="139" t="s">
        <v>63</v>
      </c>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40"/>
      <c r="AK27" s="140"/>
      <c r="AL27" s="141"/>
      <c r="AM27" s="62"/>
    </row>
    <row r="28" spans="1:39" ht="13.5">
      <c r="A28" s="358"/>
      <c r="B28" s="359"/>
      <c r="C28" s="359"/>
      <c r="D28" s="359"/>
      <c r="E28" s="359"/>
      <c r="F28" s="359"/>
      <c r="G28" s="359"/>
      <c r="H28" s="82"/>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04"/>
      <c r="AK28" s="104"/>
      <c r="AL28" s="105"/>
      <c r="AM28" s="62"/>
    </row>
    <row r="29" spans="1:39" ht="13.5">
      <c r="A29" s="358"/>
      <c r="B29" s="359"/>
      <c r="C29" s="359"/>
      <c r="D29" s="359"/>
      <c r="E29" s="359"/>
      <c r="F29" s="359"/>
      <c r="G29" s="359"/>
      <c r="H29" s="82" t="s">
        <v>47</v>
      </c>
      <c r="I29" s="80" t="s">
        <v>79</v>
      </c>
      <c r="J29" s="80"/>
      <c r="K29" s="352"/>
      <c r="L29" s="352"/>
      <c r="M29" s="352"/>
      <c r="N29" s="352"/>
      <c r="O29" s="80" t="s">
        <v>80</v>
      </c>
      <c r="P29" s="352"/>
      <c r="Q29" s="352"/>
      <c r="R29" s="80" t="s">
        <v>81</v>
      </c>
      <c r="S29" s="352"/>
      <c r="T29" s="352"/>
      <c r="U29" s="80" t="s">
        <v>82</v>
      </c>
      <c r="V29" s="80" t="s">
        <v>83</v>
      </c>
      <c r="W29" s="80" t="s">
        <v>79</v>
      </c>
      <c r="X29" s="80"/>
      <c r="Y29" s="352"/>
      <c r="Z29" s="352"/>
      <c r="AA29" s="352"/>
      <c r="AB29" s="352"/>
      <c r="AC29" s="80" t="s">
        <v>80</v>
      </c>
      <c r="AD29" s="352"/>
      <c r="AE29" s="352"/>
      <c r="AF29" s="80" t="s">
        <v>81</v>
      </c>
      <c r="AG29" s="352"/>
      <c r="AH29" s="352"/>
      <c r="AI29" s="80" t="s">
        <v>82</v>
      </c>
      <c r="AJ29" s="104"/>
      <c r="AK29" s="104"/>
      <c r="AL29" s="105"/>
      <c r="AM29" s="62"/>
    </row>
    <row r="30" spans="1:61" ht="13.5">
      <c r="A30" s="358"/>
      <c r="B30" s="359"/>
      <c r="C30" s="359"/>
      <c r="D30" s="359"/>
      <c r="E30" s="359"/>
      <c r="F30" s="359"/>
      <c r="G30" s="359"/>
      <c r="H30" s="106"/>
      <c r="I30" s="81" t="s">
        <v>85</v>
      </c>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107"/>
      <c r="AK30" s="107"/>
      <c r="AL30" s="108"/>
      <c r="AM30" s="62"/>
      <c r="BC30" s="180"/>
      <c r="BD30" s="180"/>
      <c r="BE30" s="180"/>
      <c r="BF30" s="180"/>
      <c r="BG30" s="180"/>
      <c r="BH30" s="180"/>
      <c r="BI30" s="180"/>
    </row>
    <row r="31" spans="1:39" ht="13.5">
      <c r="A31" s="388" t="s">
        <v>86</v>
      </c>
      <c r="B31" s="389"/>
      <c r="C31" s="389"/>
      <c r="D31" s="389"/>
      <c r="E31" s="389"/>
      <c r="F31" s="389"/>
      <c r="G31" s="390"/>
      <c r="H31" s="405" t="s">
        <v>87</v>
      </c>
      <c r="I31" s="405"/>
      <c r="J31" s="405"/>
      <c r="K31" s="353"/>
      <c r="L31" s="353"/>
      <c r="M31" s="353"/>
      <c r="N31" s="353"/>
      <c r="O31" s="353"/>
      <c r="P31" s="353"/>
      <c r="Q31" s="353"/>
      <c r="R31" s="353"/>
      <c r="S31" s="353"/>
      <c r="T31" s="353"/>
      <c r="U31" s="353"/>
      <c r="V31" s="353"/>
      <c r="W31" s="397" t="s">
        <v>88</v>
      </c>
      <c r="X31" s="397"/>
      <c r="Y31" s="353"/>
      <c r="Z31" s="353"/>
      <c r="AA31" s="353"/>
      <c r="AB31" s="353"/>
      <c r="AC31" s="353"/>
      <c r="AD31" s="353"/>
      <c r="AE31" s="353"/>
      <c r="AF31" s="353"/>
      <c r="AG31" s="353"/>
      <c r="AH31" s="353"/>
      <c r="AI31" s="353"/>
      <c r="AJ31" s="353"/>
      <c r="AK31" s="353"/>
      <c r="AL31" s="354"/>
      <c r="AM31" s="62"/>
    </row>
    <row r="32" spans="1:39" ht="13.5">
      <c r="A32" s="391"/>
      <c r="B32" s="392"/>
      <c r="C32" s="392"/>
      <c r="D32" s="392"/>
      <c r="E32" s="392"/>
      <c r="F32" s="392"/>
      <c r="G32" s="393"/>
      <c r="H32" s="374" t="s">
        <v>89</v>
      </c>
      <c r="I32" s="374"/>
      <c r="J32" s="374"/>
      <c r="K32" s="347"/>
      <c r="L32" s="347"/>
      <c r="M32" s="347"/>
      <c r="N32" s="347"/>
      <c r="O32" s="347"/>
      <c r="P32" s="347"/>
      <c r="Q32" s="347"/>
      <c r="R32" s="347"/>
      <c r="S32" s="347"/>
      <c r="T32" s="347"/>
      <c r="U32" s="347"/>
      <c r="V32" s="347"/>
      <c r="W32" s="352" t="s">
        <v>90</v>
      </c>
      <c r="X32" s="352"/>
      <c r="Y32" s="384"/>
      <c r="Z32" s="384"/>
      <c r="AA32" s="384"/>
      <c r="AB32" s="384"/>
      <c r="AC32" s="384"/>
      <c r="AD32" s="384"/>
      <c r="AE32" s="384"/>
      <c r="AF32" s="384"/>
      <c r="AG32" s="384"/>
      <c r="AH32" s="384"/>
      <c r="AI32" s="384"/>
      <c r="AJ32" s="384"/>
      <c r="AK32" s="384"/>
      <c r="AL32" s="385"/>
      <c r="AM32" s="62"/>
    </row>
    <row r="33" spans="1:39" ht="14.25" thickBot="1">
      <c r="A33" s="394"/>
      <c r="B33" s="395"/>
      <c r="C33" s="395"/>
      <c r="D33" s="395"/>
      <c r="E33" s="395"/>
      <c r="F33" s="395"/>
      <c r="G33" s="396"/>
      <c r="H33" s="375" t="s">
        <v>91</v>
      </c>
      <c r="I33" s="376"/>
      <c r="J33" s="376"/>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1"/>
      <c r="AM33" s="62"/>
    </row>
    <row r="34" spans="1:39" ht="13.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row>
    <row r="35" spans="1:39" ht="14.25" thickBot="1">
      <c r="A35" s="357" t="s">
        <v>92</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357"/>
      <c r="AM35" s="357"/>
    </row>
    <row r="36" spans="1:39" ht="14.25" thickBot="1">
      <c r="A36" s="407" t="s">
        <v>93</v>
      </c>
      <c r="B36" s="399"/>
      <c r="C36" s="399"/>
      <c r="D36" s="399"/>
      <c r="E36" s="399"/>
      <c r="F36" s="399"/>
      <c r="G36" s="399"/>
      <c r="H36" s="399"/>
      <c r="I36" s="399"/>
      <c r="J36" s="399"/>
      <c r="K36" s="399"/>
      <c r="L36" s="399"/>
      <c r="M36" s="399"/>
      <c r="N36" s="399"/>
      <c r="O36" s="399"/>
      <c r="P36" s="399"/>
      <c r="Q36" s="399"/>
      <c r="R36" s="399"/>
      <c r="S36" s="399"/>
      <c r="T36" s="399"/>
      <c r="U36" s="398" t="s">
        <v>94</v>
      </c>
      <c r="V36" s="399"/>
      <c r="W36" s="399"/>
      <c r="X36" s="399"/>
      <c r="Y36" s="399"/>
      <c r="Z36" s="399"/>
      <c r="AA36" s="399"/>
      <c r="AB36" s="399"/>
      <c r="AC36" s="399"/>
      <c r="AD36" s="399"/>
      <c r="AE36" s="399"/>
      <c r="AF36" s="399"/>
      <c r="AG36" s="400"/>
      <c r="AH36" s="399" t="s">
        <v>95</v>
      </c>
      <c r="AI36" s="399"/>
      <c r="AJ36" s="399"/>
      <c r="AK36" s="399"/>
      <c r="AL36" s="413"/>
      <c r="AM36" s="62"/>
    </row>
    <row r="37" spans="1:39" ht="14.25" thickTop="1">
      <c r="A37" s="83" t="s">
        <v>47</v>
      </c>
      <c r="B37" s="406" t="s">
        <v>300</v>
      </c>
      <c r="C37" s="406"/>
      <c r="D37" s="406"/>
      <c r="E37" s="406"/>
      <c r="F37" s="406"/>
      <c r="G37" s="406"/>
      <c r="H37" s="406"/>
      <c r="I37" s="406"/>
      <c r="J37" s="406"/>
      <c r="K37" s="406"/>
      <c r="L37" s="406"/>
      <c r="M37" s="406"/>
      <c r="N37" s="406"/>
      <c r="O37" s="406"/>
      <c r="P37" s="406"/>
      <c r="Q37" s="406"/>
      <c r="R37" s="406"/>
      <c r="S37" s="406"/>
      <c r="T37" s="406"/>
      <c r="U37" s="401"/>
      <c r="V37" s="402"/>
      <c r="W37" s="402"/>
      <c r="X37" s="402"/>
      <c r="Y37" s="402"/>
      <c r="Z37" s="402"/>
      <c r="AA37" s="402"/>
      <c r="AB37" s="402"/>
      <c r="AC37" s="402"/>
      <c r="AD37" s="402"/>
      <c r="AE37" s="402"/>
      <c r="AF37" s="402"/>
      <c r="AG37" s="403"/>
      <c r="AH37" s="402"/>
      <c r="AI37" s="402"/>
      <c r="AJ37" s="402"/>
      <c r="AK37" s="402"/>
      <c r="AL37" s="404"/>
      <c r="AM37" s="62"/>
    </row>
    <row r="38" spans="1:39" ht="13.5">
      <c r="A38" s="366"/>
      <c r="B38" s="367"/>
      <c r="C38" s="367"/>
      <c r="D38" s="367"/>
      <c r="E38" s="367"/>
      <c r="F38" s="367"/>
      <c r="G38" s="367"/>
      <c r="H38" s="367"/>
      <c r="I38" s="367"/>
      <c r="J38" s="367"/>
      <c r="K38" s="367"/>
      <c r="L38" s="367"/>
      <c r="M38" s="367"/>
      <c r="N38" s="367"/>
      <c r="O38" s="367"/>
      <c r="P38" s="367"/>
      <c r="Q38" s="367"/>
      <c r="R38" s="367"/>
      <c r="S38" s="367"/>
      <c r="T38" s="367"/>
      <c r="U38" s="239" t="s">
        <v>79</v>
      </c>
      <c r="V38" s="233"/>
      <c r="W38" s="348"/>
      <c r="X38" s="348"/>
      <c r="Y38" s="348"/>
      <c r="Z38" s="348"/>
      <c r="AA38" s="233" t="s">
        <v>80</v>
      </c>
      <c r="AB38" s="348"/>
      <c r="AC38" s="348"/>
      <c r="AD38" s="233" t="s">
        <v>81</v>
      </c>
      <c r="AE38" s="348"/>
      <c r="AF38" s="348"/>
      <c r="AG38" s="240" t="s">
        <v>82</v>
      </c>
      <c r="AH38" s="386"/>
      <c r="AI38" s="386"/>
      <c r="AJ38" s="386"/>
      <c r="AK38" s="386"/>
      <c r="AL38" s="387"/>
      <c r="AM38" s="62"/>
    </row>
    <row r="39" spans="1:39" ht="13.5">
      <c r="A39" s="234" t="s">
        <v>47</v>
      </c>
      <c r="B39" s="367" t="s">
        <v>96</v>
      </c>
      <c r="C39" s="367"/>
      <c r="D39" s="367"/>
      <c r="E39" s="367"/>
      <c r="F39" s="367"/>
      <c r="G39" s="367"/>
      <c r="H39" s="367"/>
      <c r="I39" s="367"/>
      <c r="J39" s="367"/>
      <c r="K39" s="367"/>
      <c r="L39" s="367"/>
      <c r="M39" s="367"/>
      <c r="N39" s="367"/>
      <c r="O39" s="367"/>
      <c r="P39" s="367"/>
      <c r="Q39" s="367"/>
      <c r="R39" s="367"/>
      <c r="S39" s="367"/>
      <c r="T39" s="367"/>
      <c r="U39" s="410"/>
      <c r="V39" s="386"/>
      <c r="W39" s="386"/>
      <c r="X39" s="386"/>
      <c r="Y39" s="386"/>
      <c r="Z39" s="386"/>
      <c r="AA39" s="386"/>
      <c r="AB39" s="386"/>
      <c r="AC39" s="386"/>
      <c r="AD39" s="386"/>
      <c r="AE39" s="386"/>
      <c r="AF39" s="386"/>
      <c r="AG39" s="411"/>
      <c r="AH39" s="386"/>
      <c r="AI39" s="386"/>
      <c r="AJ39" s="386"/>
      <c r="AK39" s="386"/>
      <c r="AL39" s="387"/>
      <c r="AM39" s="62"/>
    </row>
    <row r="40" spans="1:39" ht="13.5">
      <c r="A40" s="366"/>
      <c r="B40" s="367"/>
      <c r="C40" s="367"/>
      <c r="D40" s="367"/>
      <c r="E40" s="367"/>
      <c r="F40" s="367"/>
      <c r="G40" s="367"/>
      <c r="H40" s="367"/>
      <c r="I40" s="367"/>
      <c r="J40" s="367"/>
      <c r="K40" s="367"/>
      <c r="L40" s="367"/>
      <c r="M40" s="367"/>
      <c r="N40" s="367"/>
      <c r="O40" s="367"/>
      <c r="P40" s="367"/>
      <c r="Q40" s="367"/>
      <c r="R40" s="367"/>
      <c r="S40" s="367"/>
      <c r="T40" s="367"/>
      <c r="U40" s="239" t="s">
        <v>79</v>
      </c>
      <c r="V40" s="233"/>
      <c r="W40" s="348"/>
      <c r="X40" s="348"/>
      <c r="Y40" s="348"/>
      <c r="Z40" s="348"/>
      <c r="AA40" s="233" t="s">
        <v>80</v>
      </c>
      <c r="AB40" s="348"/>
      <c r="AC40" s="348"/>
      <c r="AD40" s="233" t="s">
        <v>81</v>
      </c>
      <c r="AE40" s="348"/>
      <c r="AF40" s="348"/>
      <c r="AG40" s="240" t="s">
        <v>82</v>
      </c>
      <c r="AH40" s="386"/>
      <c r="AI40" s="386"/>
      <c r="AJ40" s="386"/>
      <c r="AK40" s="386"/>
      <c r="AL40" s="387"/>
      <c r="AM40" s="62"/>
    </row>
    <row r="41" spans="1:39" ht="13.5">
      <c r="A41" s="234" t="s">
        <v>47</v>
      </c>
      <c r="B41" s="367" t="s">
        <v>97</v>
      </c>
      <c r="C41" s="367"/>
      <c r="D41" s="367"/>
      <c r="E41" s="367"/>
      <c r="F41" s="367"/>
      <c r="G41" s="367"/>
      <c r="H41" s="367"/>
      <c r="I41" s="367"/>
      <c r="J41" s="367"/>
      <c r="K41" s="367"/>
      <c r="L41" s="367"/>
      <c r="M41" s="367"/>
      <c r="N41" s="367"/>
      <c r="O41" s="367"/>
      <c r="P41" s="367"/>
      <c r="Q41" s="367"/>
      <c r="R41" s="367"/>
      <c r="S41" s="367"/>
      <c r="T41" s="367"/>
      <c r="U41" s="410"/>
      <c r="V41" s="386"/>
      <c r="W41" s="386"/>
      <c r="X41" s="386"/>
      <c r="Y41" s="386"/>
      <c r="Z41" s="386"/>
      <c r="AA41" s="386"/>
      <c r="AB41" s="386"/>
      <c r="AC41" s="386"/>
      <c r="AD41" s="386"/>
      <c r="AE41" s="386"/>
      <c r="AF41" s="386"/>
      <c r="AG41" s="411"/>
      <c r="AH41" s="386"/>
      <c r="AI41" s="386"/>
      <c r="AJ41" s="386"/>
      <c r="AK41" s="386"/>
      <c r="AL41" s="387"/>
      <c r="AM41" s="62"/>
    </row>
    <row r="42" spans="1:39" ht="13.5">
      <c r="A42" s="366"/>
      <c r="B42" s="367"/>
      <c r="C42" s="367"/>
      <c r="D42" s="367"/>
      <c r="E42" s="367"/>
      <c r="F42" s="367"/>
      <c r="G42" s="367"/>
      <c r="H42" s="367"/>
      <c r="I42" s="367"/>
      <c r="J42" s="367"/>
      <c r="K42" s="367"/>
      <c r="L42" s="367"/>
      <c r="M42" s="367"/>
      <c r="N42" s="367"/>
      <c r="O42" s="367"/>
      <c r="P42" s="367"/>
      <c r="Q42" s="367"/>
      <c r="R42" s="367"/>
      <c r="S42" s="367"/>
      <c r="T42" s="367"/>
      <c r="U42" s="239" t="s">
        <v>79</v>
      </c>
      <c r="V42" s="233"/>
      <c r="W42" s="348"/>
      <c r="X42" s="348"/>
      <c r="Y42" s="348"/>
      <c r="Z42" s="348"/>
      <c r="AA42" s="233" t="s">
        <v>80</v>
      </c>
      <c r="AB42" s="348"/>
      <c r="AC42" s="348"/>
      <c r="AD42" s="233" t="s">
        <v>81</v>
      </c>
      <c r="AE42" s="348"/>
      <c r="AF42" s="348"/>
      <c r="AG42" s="240" t="s">
        <v>82</v>
      </c>
      <c r="AH42" s="386"/>
      <c r="AI42" s="386"/>
      <c r="AJ42" s="386"/>
      <c r="AK42" s="386"/>
      <c r="AL42" s="387"/>
      <c r="AM42" s="62"/>
    </row>
    <row r="43" spans="1:38" ht="13.5">
      <c r="A43" s="234" t="s">
        <v>47</v>
      </c>
      <c r="B43" s="367" t="s">
        <v>98</v>
      </c>
      <c r="C43" s="367"/>
      <c r="D43" s="367"/>
      <c r="E43" s="367"/>
      <c r="F43" s="367"/>
      <c r="G43" s="367"/>
      <c r="H43" s="367"/>
      <c r="I43" s="367"/>
      <c r="J43" s="367"/>
      <c r="K43" s="367"/>
      <c r="L43" s="367"/>
      <c r="M43" s="367"/>
      <c r="N43" s="367"/>
      <c r="O43" s="367"/>
      <c r="P43" s="367"/>
      <c r="Q43" s="367"/>
      <c r="R43" s="367"/>
      <c r="S43" s="367"/>
      <c r="T43" s="367"/>
      <c r="U43" s="410"/>
      <c r="V43" s="386"/>
      <c r="W43" s="386"/>
      <c r="X43" s="386"/>
      <c r="Y43" s="386"/>
      <c r="Z43" s="386"/>
      <c r="AA43" s="386"/>
      <c r="AB43" s="386"/>
      <c r="AC43" s="386"/>
      <c r="AD43" s="386"/>
      <c r="AE43" s="386"/>
      <c r="AF43" s="386"/>
      <c r="AG43" s="411"/>
      <c r="AH43" s="235"/>
      <c r="AI43" s="235"/>
      <c r="AJ43" s="235"/>
      <c r="AK43" s="235"/>
      <c r="AL43" s="236"/>
    </row>
    <row r="44" spans="1:38" ht="14.25" thickBot="1">
      <c r="A44" s="408"/>
      <c r="B44" s="409"/>
      <c r="C44" s="409"/>
      <c r="D44" s="409"/>
      <c r="E44" s="409"/>
      <c r="F44" s="409"/>
      <c r="G44" s="409"/>
      <c r="H44" s="409"/>
      <c r="I44" s="409"/>
      <c r="J44" s="409"/>
      <c r="K44" s="409"/>
      <c r="L44" s="409"/>
      <c r="M44" s="409"/>
      <c r="N44" s="409"/>
      <c r="O44" s="409"/>
      <c r="P44" s="409"/>
      <c r="Q44" s="409"/>
      <c r="R44" s="409"/>
      <c r="S44" s="409"/>
      <c r="T44" s="409"/>
      <c r="U44" s="241" t="s">
        <v>79</v>
      </c>
      <c r="V44" s="84"/>
      <c r="W44" s="349"/>
      <c r="X44" s="349"/>
      <c r="Y44" s="349"/>
      <c r="Z44" s="349"/>
      <c r="AA44" s="84" t="s">
        <v>80</v>
      </c>
      <c r="AB44" s="349"/>
      <c r="AC44" s="349"/>
      <c r="AD44" s="84" t="s">
        <v>81</v>
      </c>
      <c r="AE44" s="349"/>
      <c r="AF44" s="349"/>
      <c r="AG44" s="242" t="s">
        <v>82</v>
      </c>
      <c r="AH44" s="237"/>
      <c r="AI44" s="237"/>
      <c r="AJ44" s="237"/>
      <c r="AK44" s="237"/>
      <c r="AL44" s="238"/>
    </row>
    <row r="46" ht="14.25" thickBot="1"/>
    <row r="47" spans="27:38" ht="13.5">
      <c r="AA47" s="113" t="s">
        <v>109</v>
      </c>
      <c r="AB47" s="100"/>
      <c r="AC47" s="100"/>
      <c r="AD47" s="100"/>
      <c r="AE47" s="100"/>
      <c r="AF47" s="100"/>
      <c r="AG47" s="100"/>
      <c r="AH47" s="100"/>
      <c r="AI47" s="100"/>
      <c r="AJ47" s="100"/>
      <c r="AK47" s="100"/>
      <c r="AL47" s="101"/>
    </row>
    <row r="48" spans="27:38" ht="13.5">
      <c r="AA48" s="109" t="s">
        <v>110</v>
      </c>
      <c r="AB48" s="110"/>
      <c r="AC48" s="110"/>
      <c r="AD48" s="110"/>
      <c r="AE48" s="110"/>
      <c r="AF48" s="110"/>
      <c r="AG48" s="110"/>
      <c r="AH48" s="110"/>
      <c r="AI48" s="110"/>
      <c r="AJ48" s="110"/>
      <c r="AK48" s="110"/>
      <c r="AL48" s="111"/>
    </row>
    <row r="49" spans="27:38" ht="13.5">
      <c r="AA49" s="109" t="s">
        <v>120</v>
      </c>
      <c r="AB49" s="110"/>
      <c r="AC49" s="110"/>
      <c r="AD49" s="110"/>
      <c r="AE49" s="110"/>
      <c r="AF49" s="110"/>
      <c r="AG49" s="110"/>
      <c r="AH49" s="110"/>
      <c r="AI49" s="114"/>
      <c r="AJ49" s="114"/>
      <c r="AK49" s="114"/>
      <c r="AL49" s="115"/>
    </row>
    <row r="50" spans="27:38" ht="14.25" thickBot="1">
      <c r="AA50" s="112" t="s">
        <v>111</v>
      </c>
      <c r="AB50" s="102"/>
      <c r="AC50" s="102"/>
      <c r="AD50" s="102"/>
      <c r="AE50" s="102"/>
      <c r="AF50" s="102"/>
      <c r="AG50" s="102"/>
      <c r="AH50" s="102"/>
      <c r="AI50" s="102"/>
      <c r="AJ50" s="102"/>
      <c r="AK50" s="102"/>
      <c r="AL50" s="103"/>
    </row>
  </sheetData>
  <sheetProtection selectLockedCells="1"/>
  <mergeCells count="79">
    <mergeCell ref="A8:M8"/>
    <mergeCell ref="A44:T44"/>
    <mergeCell ref="U39:AG39"/>
    <mergeCell ref="U41:AG41"/>
    <mergeCell ref="U43:AG43"/>
    <mergeCell ref="I26:J26"/>
    <mergeCell ref="V15:AK15"/>
    <mergeCell ref="V16:AK16"/>
    <mergeCell ref="AH42:AL42"/>
    <mergeCell ref="AH36:AL36"/>
    <mergeCell ref="U36:AG36"/>
    <mergeCell ref="U37:AG37"/>
    <mergeCell ref="AH37:AL37"/>
    <mergeCell ref="AH38:AL38"/>
    <mergeCell ref="S11:U12"/>
    <mergeCell ref="H31:J31"/>
    <mergeCell ref="B37:T37"/>
    <mergeCell ref="A35:AM35"/>
    <mergeCell ref="A36:T36"/>
    <mergeCell ref="A38:T38"/>
    <mergeCell ref="B39:T39"/>
    <mergeCell ref="B41:T41"/>
    <mergeCell ref="A42:T42"/>
    <mergeCell ref="B43:T43"/>
    <mergeCell ref="Y32:AL32"/>
    <mergeCell ref="AH39:AL39"/>
    <mergeCell ref="AH40:AL40"/>
    <mergeCell ref="A31:G33"/>
    <mergeCell ref="W31:X31"/>
    <mergeCell ref="AH41:AL41"/>
    <mergeCell ref="A40:T40"/>
    <mergeCell ref="T21:Z22"/>
    <mergeCell ref="AA21:AL22"/>
    <mergeCell ref="A23:G25"/>
    <mergeCell ref="H32:J32"/>
    <mergeCell ref="H33:J33"/>
    <mergeCell ref="H23:AL24"/>
    <mergeCell ref="I25:O25"/>
    <mergeCell ref="R25:X25"/>
    <mergeCell ref="W32:X32"/>
    <mergeCell ref="K31:V31"/>
    <mergeCell ref="X1:AM1"/>
    <mergeCell ref="T2:W2"/>
    <mergeCell ref="A5:AM6"/>
    <mergeCell ref="AA4:AD4"/>
    <mergeCell ref="AF4:AG4"/>
    <mergeCell ref="AI4:AJ4"/>
    <mergeCell ref="T1:W1"/>
    <mergeCell ref="A1:D1"/>
    <mergeCell ref="AG29:AH29"/>
    <mergeCell ref="V10:AK10"/>
    <mergeCell ref="V11:AK11"/>
    <mergeCell ref="V12:AK12"/>
    <mergeCell ref="AA25:AG25"/>
    <mergeCell ref="A20:AM20"/>
    <mergeCell ref="A27:G30"/>
    <mergeCell ref="A26:G26"/>
    <mergeCell ref="A21:G22"/>
    <mergeCell ref="H21:S22"/>
    <mergeCell ref="AE38:AF38"/>
    <mergeCell ref="W40:Z40"/>
    <mergeCell ref="AB40:AC40"/>
    <mergeCell ref="AE40:AF40"/>
    <mergeCell ref="K29:N29"/>
    <mergeCell ref="P29:Q29"/>
    <mergeCell ref="S29:T29"/>
    <mergeCell ref="Y29:AB29"/>
    <mergeCell ref="AD29:AE29"/>
    <mergeCell ref="Y31:AL31"/>
    <mergeCell ref="K32:V32"/>
    <mergeCell ref="W42:Z42"/>
    <mergeCell ref="AB42:AC42"/>
    <mergeCell ref="AE42:AF42"/>
    <mergeCell ref="W44:Z44"/>
    <mergeCell ref="AB44:AC44"/>
    <mergeCell ref="AE44:AF44"/>
    <mergeCell ref="K33:AL33"/>
    <mergeCell ref="W38:Z38"/>
    <mergeCell ref="AB38:AC38"/>
  </mergeCells>
  <dataValidations count="1">
    <dataValidation type="list" allowBlank="1" showInputMessage="1" showErrorMessage="1" sqref="A43 A41 A39 H27 H29 A37">
      <formula1>"■,□"</formula1>
    </dataValidation>
  </dataValidations>
  <printOptions horizontalCentered="1"/>
  <pageMargins left="0.7086614173228347" right="0.7086614173228347" top="0.7480314960629921" bottom="0.7480314960629921" header="0.1968503937007874" footer="0.1968503937007874"/>
  <pageSetup blackAndWhite="1" fitToHeight="1" fitToWidth="1" horizontalDpi="600" verticalDpi="600" orientation="portrait" paperSize="9" r:id="rId2"/>
  <headerFooter>
    <oddHeader>&amp;L
書式1</oddHeader>
  </headerFooter>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P59"/>
  <sheetViews>
    <sheetView showGridLines="0" zoomScalePageLayoutView="0" workbookViewId="0" topLeftCell="A1">
      <selection activeCell="I27" sqref="I27"/>
    </sheetView>
  </sheetViews>
  <sheetFormatPr defaultColWidth="2.28125" defaultRowHeight="15"/>
  <cols>
    <col min="1" max="29" width="2.28125" style="61" customWidth="1"/>
    <col min="30" max="16384" width="2.28125" style="61" customWidth="1"/>
  </cols>
  <sheetData>
    <row r="1" spans="1:39" ht="13.5">
      <c r="A1" s="357"/>
      <c r="B1" s="357"/>
      <c r="C1" s="357"/>
      <c r="D1" s="357"/>
      <c r="T1" s="364" t="s">
        <v>298</v>
      </c>
      <c r="U1" s="364"/>
      <c r="V1" s="364"/>
      <c r="W1" s="364"/>
      <c r="X1" s="364">
        <f>IF('入力シート'!C7="","",'入力シート'!C7)</f>
      </c>
      <c r="Y1" s="364"/>
      <c r="Z1" s="364"/>
      <c r="AA1" s="364"/>
      <c r="AB1" s="364"/>
      <c r="AC1" s="364"/>
      <c r="AD1" s="364"/>
      <c r="AE1" s="364"/>
      <c r="AF1" s="364"/>
      <c r="AG1" s="364"/>
      <c r="AH1" s="364"/>
      <c r="AI1" s="364"/>
      <c r="AJ1" s="364"/>
      <c r="AK1" s="364"/>
      <c r="AL1" s="364"/>
      <c r="AM1" s="364"/>
    </row>
    <row r="2" spans="20:39" ht="13.5">
      <c r="T2" s="364" t="s">
        <v>0</v>
      </c>
      <c r="U2" s="364"/>
      <c r="V2" s="364"/>
      <c r="W2" s="364"/>
      <c r="X2" s="120" t="str">
        <f>IF('入力シート'!C9="医薬品","■","□")</f>
        <v>□</v>
      </c>
      <c r="Y2" s="90" t="s">
        <v>7</v>
      </c>
      <c r="Z2" s="91"/>
      <c r="AA2" s="91"/>
      <c r="AB2" s="121" t="str">
        <f>IF('入力シート'!C9="医療機器","■","□")</f>
        <v>□</v>
      </c>
      <c r="AC2" s="90" t="s">
        <v>8</v>
      </c>
      <c r="AD2" s="91"/>
      <c r="AE2" s="90"/>
      <c r="AF2" s="90"/>
      <c r="AG2" s="121" t="str">
        <f>IF('入力シート'!C9="再生医療等製品","■","□")</f>
        <v>□</v>
      </c>
      <c r="AH2" s="92" t="s">
        <v>64</v>
      </c>
      <c r="AI2" s="91"/>
      <c r="AJ2" s="90"/>
      <c r="AK2" s="90"/>
      <c r="AL2" s="90"/>
      <c r="AM2" s="93"/>
    </row>
    <row r="4" spans="25:42" ht="13.5">
      <c r="Y4" s="61" t="s">
        <v>1</v>
      </c>
      <c r="AA4" s="357"/>
      <c r="AB4" s="357"/>
      <c r="AC4" s="357"/>
      <c r="AD4" s="357"/>
      <c r="AE4" s="61" t="s">
        <v>56</v>
      </c>
      <c r="AF4" s="357"/>
      <c r="AG4" s="357"/>
      <c r="AH4" s="61" t="s">
        <v>57</v>
      </c>
      <c r="AI4" s="357"/>
      <c r="AJ4" s="357"/>
      <c r="AK4" s="61" t="s">
        <v>42</v>
      </c>
      <c r="AO4" s="94"/>
      <c r="AP4" s="95"/>
    </row>
    <row r="5" spans="1:39" ht="13.5">
      <c r="A5" s="365" t="s">
        <v>124</v>
      </c>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row>
    <row r="6" spans="1:42" ht="13.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P6" s="96"/>
    </row>
    <row r="8" spans="1:15" ht="13.5">
      <c r="A8" s="357" t="str">
        <f>IF('入力シート'!C5="","",'入力シート'!C5)</f>
        <v>藤田医科大学ばんたね病院</v>
      </c>
      <c r="B8" s="357"/>
      <c r="C8" s="357"/>
      <c r="D8" s="357"/>
      <c r="E8" s="357"/>
      <c r="F8" s="357"/>
      <c r="G8" s="357"/>
      <c r="H8" s="357"/>
      <c r="I8" s="357"/>
      <c r="J8" s="357"/>
      <c r="K8" s="357"/>
      <c r="L8" s="357"/>
      <c r="M8" s="357"/>
      <c r="N8" s="146" t="s">
        <v>122</v>
      </c>
      <c r="O8" s="146"/>
    </row>
    <row r="9" ht="13.5">
      <c r="R9" s="61" t="s">
        <v>66</v>
      </c>
    </row>
    <row r="10" spans="19:37" ht="13.5">
      <c r="S10" s="61" t="s">
        <v>67</v>
      </c>
      <c r="V10" s="355">
        <f>IF('入力シート'!I5="","",'入力シート'!I5)</f>
      </c>
      <c r="W10" s="355"/>
      <c r="X10" s="355"/>
      <c r="Y10" s="355"/>
      <c r="Z10" s="355"/>
      <c r="AA10" s="355"/>
      <c r="AB10" s="355"/>
      <c r="AC10" s="355"/>
      <c r="AD10" s="355"/>
      <c r="AE10" s="355"/>
      <c r="AF10" s="355"/>
      <c r="AG10" s="355"/>
      <c r="AH10" s="355"/>
      <c r="AI10" s="355"/>
      <c r="AJ10" s="355"/>
      <c r="AK10" s="355"/>
    </row>
    <row r="11" spans="19:37" ht="13.5">
      <c r="S11" s="357" t="s">
        <v>2</v>
      </c>
      <c r="T11" s="357"/>
      <c r="U11" s="357"/>
      <c r="V11" s="355">
        <f>IF('入力シート'!I6="","",'入力シート'!I6)</f>
      </c>
      <c r="W11" s="355"/>
      <c r="X11" s="355"/>
      <c r="Y11" s="355"/>
      <c r="Z11" s="355"/>
      <c r="AA11" s="355"/>
      <c r="AB11" s="355"/>
      <c r="AC11" s="355"/>
      <c r="AD11" s="355"/>
      <c r="AE11" s="355"/>
      <c r="AF11" s="355"/>
      <c r="AG11" s="355"/>
      <c r="AH11" s="355"/>
      <c r="AI11" s="355"/>
      <c r="AJ11" s="355"/>
      <c r="AK11" s="355"/>
    </row>
    <row r="12" spans="19:38" ht="13.5">
      <c r="S12" s="357"/>
      <c r="T12" s="357"/>
      <c r="U12" s="357"/>
      <c r="V12" s="355">
        <f>IF('入力シート'!I7="","",'入力シート'!I7)</f>
      </c>
      <c r="W12" s="355"/>
      <c r="X12" s="355"/>
      <c r="Y12" s="355"/>
      <c r="Z12" s="355"/>
      <c r="AA12" s="355"/>
      <c r="AB12" s="355"/>
      <c r="AC12" s="355"/>
      <c r="AD12" s="355"/>
      <c r="AE12" s="355"/>
      <c r="AF12" s="355"/>
      <c r="AG12" s="355"/>
      <c r="AH12" s="355"/>
      <c r="AI12" s="355"/>
      <c r="AJ12" s="355"/>
      <c r="AK12" s="355"/>
      <c r="AL12" s="97" t="s">
        <v>46</v>
      </c>
    </row>
    <row r="14" ht="13.5">
      <c r="R14" s="61" t="s">
        <v>68</v>
      </c>
    </row>
    <row r="15" spans="19:37" ht="13.5">
      <c r="S15" s="61" t="s">
        <v>69</v>
      </c>
      <c r="V15" s="355">
        <f>IF('入力シート'!C17="","",'入力シート'!C17)</f>
      </c>
      <c r="W15" s="355"/>
      <c r="X15" s="355"/>
      <c r="Y15" s="355"/>
      <c r="Z15" s="355"/>
      <c r="AA15" s="355"/>
      <c r="AB15" s="355"/>
      <c r="AC15" s="355"/>
      <c r="AD15" s="355"/>
      <c r="AE15" s="355"/>
      <c r="AF15" s="355"/>
      <c r="AG15" s="355"/>
      <c r="AH15" s="355"/>
      <c r="AI15" s="355"/>
      <c r="AJ15" s="355"/>
      <c r="AK15" s="355"/>
    </row>
    <row r="16" spans="19:38" ht="13.5">
      <c r="S16" s="61" t="s">
        <v>2</v>
      </c>
      <c r="V16" s="355">
        <f>IF('入力シート'!C18="","",'入力シート'!C18)</f>
      </c>
      <c r="W16" s="355"/>
      <c r="X16" s="355"/>
      <c r="Y16" s="355"/>
      <c r="Z16" s="355"/>
      <c r="AA16" s="355"/>
      <c r="AB16" s="355"/>
      <c r="AC16" s="355"/>
      <c r="AD16" s="355"/>
      <c r="AE16" s="355"/>
      <c r="AF16" s="355"/>
      <c r="AG16" s="355"/>
      <c r="AH16" s="355"/>
      <c r="AI16" s="355"/>
      <c r="AJ16" s="355"/>
      <c r="AK16" s="355"/>
      <c r="AL16" s="97" t="s">
        <v>46</v>
      </c>
    </row>
    <row r="18" ht="13.5">
      <c r="B18" s="61" t="s">
        <v>125</v>
      </c>
    </row>
    <row r="20" spans="1:39" ht="14.25" thickBot="1">
      <c r="A20" s="357" t="s">
        <v>3</v>
      </c>
      <c r="B20" s="357"/>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row>
    <row r="21" spans="1:39" ht="13.5">
      <c r="A21" s="360" t="s">
        <v>71</v>
      </c>
      <c r="B21" s="361"/>
      <c r="C21" s="361"/>
      <c r="D21" s="361"/>
      <c r="E21" s="361"/>
      <c r="F21" s="361"/>
      <c r="G21" s="361"/>
      <c r="H21" s="362">
        <f>IF('入力シート'!C11="","",'入力シート'!C11)</f>
      </c>
      <c r="I21" s="362"/>
      <c r="J21" s="362"/>
      <c r="K21" s="362"/>
      <c r="L21" s="362"/>
      <c r="M21" s="362"/>
      <c r="N21" s="362"/>
      <c r="O21" s="362"/>
      <c r="P21" s="362"/>
      <c r="Q21" s="362"/>
      <c r="R21" s="362"/>
      <c r="S21" s="362"/>
      <c r="T21" s="368" t="s">
        <v>72</v>
      </c>
      <c r="U21" s="368"/>
      <c r="V21" s="368"/>
      <c r="W21" s="368"/>
      <c r="X21" s="368"/>
      <c r="Y21" s="368"/>
      <c r="Z21" s="368"/>
      <c r="AA21" s="362">
        <f>IF('入力シート'!C12="","",'入力シート'!C12)</f>
      </c>
      <c r="AB21" s="362"/>
      <c r="AC21" s="362"/>
      <c r="AD21" s="362"/>
      <c r="AE21" s="362"/>
      <c r="AF21" s="362"/>
      <c r="AG21" s="362"/>
      <c r="AH21" s="362"/>
      <c r="AI21" s="362"/>
      <c r="AJ21" s="362"/>
      <c r="AK21" s="362"/>
      <c r="AL21" s="370"/>
      <c r="AM21" s="142"/>
    </row>
    <row r="22" spans="1:39" ht="13.5">
      <c r="A22" s="358"/>
      <c r="B22" s="359"/>
      <c r="C22" s="359"/>
      <c r="D22" s="359"/>
      <c r="E22" s="359"/>
      <c r="F22" s="359"/>
      <c r="G22" s="359"/>
      <c r="H22" s="363"/>
      <c r="I22" s="363"/>
      <c r="J22" s="363"/>
      <c r="K22" s="363"/>
      <c r="L22" s="363"/>
      <c r="M22" s="363"/>
      <c r="N22" s="363"/>
      <c r="O22" s="363"/>
      <c r="P22" s="363"/>
      <c r="Q22" s="363"/>
      <c r="R22" s="363"/>
      <c r="S22" s="363"/>
      <c r="T22" s="369"/>
      <c r="U22" s="369"/>
      <c r="V22" s="369"/>
      <c r="W22" s="369"/>
      <c r="X22" s="369"/>
      <c r="Y22" s="369"/>
      <c r="Z22" s="369"/>
      <c r="AA22" s="363"/>
      <c r="AB22" s="363"/>
      <c r="AC22" s="363"/>
      <c r="AD22" s="363"/>
      <c r="AE22" s="363"/>
      <c r="AF22" s="363"/>
      <c r="AG22" s="363"/>
      <c r="AH22" s="363"/>
      <c r="AI22" s="363"/>
      <c r="AJ22" s="363"/>
      <c r="AK22" s="363"/>
      <c r="AL22" s="371"/>
      <c r="AM22" s="142"/>
    </row>
    <row r="23" spans="1:39" ht="13.5">
      <c r="A23" s="372" t="s">
        <v>73</v>
      </c>
      <c r="B23" s="373"/>
      <c r="C23" s="373"/>
      <c r="D23" s="373"/>
      <c r="E23" s="373"/>
      <c r="F23" s="373"/>
      <c r="G23" s="373"/>
      <c r="H23" s="377">
        <f>IF('入力シート'!C13="","",'入力シート'!C13)</f>
      </c>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9"/>
      <c r="AM23" s="142"/>
    </row>
    <row r="24" spans="1:39" ht="13.5">
      <c r="A24" s="372"/>
      <c r="B24" s="373"/>
      <c r="C24" s="373"/>
      <c r="D24" s="373"/>
      <c r="E24" s="373"/>
      <c r="F24" s="373"/>
      <c r="G24" s="373"/>
      <c r="H24" s="380"/>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2"/>
      <c r="AM24" s="142"/>
    </row>
    <row r="25" spans="1:39" ht="13.5">
      <c r="A25" s="372"/>
      <c r="B25" s="373"/>
      <c r="C25" s="373"/>
      <c r="D25" s="373"/>
      <c r="E25" s="373"/>
      <c r="F25" s="373"/>
      <c r="G25" s="373"/>
      <c r="H25" s="122" t="str">
        <f>IF('入力シート'!C10="一般使用成績調査","■","□")</f>
        <v>□</v>
      </c>
      <c r="I25" s="383" t="s">
        <v>74</v>
      </c>
      <c r="J25" s="383"/>
      <c r="K25" s="383"/>
      <c r="L25" s="383"/>
      <c r="M25" s="383"/>
      <c r="N25" s="383"/>
      <c r="O25" s="383"/>
      <c r="P25" s="98"/>
      <c r="Q25" s="123" t="str">
        <f>IF('入力シート'!C10="特定使用成績調査","■","□")</f>
        <v>□</v>
      </c>
      <c r="R25" s="356" t="s">
        <v>75</v>
      </c>
      <c r="S25" s="356"/>
      <c r="T25" s="356"/>
      <c r="U25" s="356"/>
      <c r="V25" s="356"/>
      <c r="W25" s="356"/>
      <c r="X25" s="356"/>
      <c r="Y25" s="98"/>
      <c r="Z25" s="123" t="str">
        <f>IF('入力シート'!C10="使用成績比較調査","■","□")</f>
        <v>□</v>
      </c>
      <c r="AA25" s="356" t="s">
        <v>76</v>
      </c>
      <c r="AB25" s="356"/>
      <c r="AC25" s="356"/>
      <c r="AD25" s="356"/>
      <c r="AE25" s="356"/>
      <c r="AF25" s="356"/>
      <c r="AG25" s="356"/>
      <c r="AH25" s="98"/>
      <c r="AI25" s="98"/>
      <c r="AJ25" s="98"/>
      <c r="AK25" s="98"/>
      <c r="AL25" s="99"/>
      <c r="AM25" s="142"/>
    </row>
    <row r="26" spans="1:39" ht="13.5">
      <c r="A26" s="358" t="s">
        <v>128</v>
      </c>
      <c r="B26" s="359"/>
      <c r="C26" s="359"/>
      <c r="D26" s="359"/>
      <c r="E26" s="359"/>
      <c r="F26" s="359"/>
      <c r="G26" s="359"/>
      <c r="H26" s="138" t="s">
        <v>47</v>
      </c>
      <c r="I26" s="139" t="s">
        <v>301</v>
      </c>
      <c r="J26" s="139"/>
      <c r="K26" s="139"/>
      <c r="L26" s="139"/>
      <c r="M26" s="139"/>
      <c r="N26" s="140" t="s">
        <v>47</v>
      </c>
      <c r="O26" s="139" t="s">
        <v>97</v>
      </c>
      <c r="P26" s="139"/>
      <c r="Q26" s="139"/>
      <c r="R26" s="139"/>
      <c r="S26" s="139"/>
      <c r="T26" s="139"/>
      <c r="U26" s="139"/>
      <c r="V26" s="139"/>
      <c r="W26" s="139"/>
      <c r="X26" s="139"/>
      <c r="Y26" s="139"/>
      <c r="Z26" s="139"/>
      <c r="AA26" s="139"/>
      <c r="AB26" s="139"/>
      <c r="AC26" s="139"/>
      <c r="AD26" s="139"/>
      <c r="AE26" s="139"/>
      <c r="AF26" s="139"/>
      <c r="AG26" s="139"/>
      <c r="AH26" s="139"/>
      <c r="AI26" s="139"/>
      <c r="AJ26" s="140"/>
      <c r="AK26" s="140"/>
      <c r="AL26" s="141"/>
      <c r="AM26" s="142"/>
    </row>
    <row r="27" spans="1:39" ht="13.5">
      <c r="A27" s="358"/>
      <c r="B27" s="359"/>
      <c r="C27" s="359"/>
      <c r="D27" s="359"/>
      <c r="E27" s="359"/>
      <c r="F27" s="359"/>
      <c r="G27" s="359"/>
      <c r="H27" s="106" t="s">
        <v>47</v>
      </c>
      <c r="I27" s="81" t="s">
        <v>126</v>
      </c>
      <c r="J27" s="81"/>
      <c r="K27" s="81"/>
      <c r="L27" s="452" t="s">
        <v>127</v>
      </c>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3"/>
      <c r="AM27" s="142"/>
    </row>
    <row r="28" spans="1:39" ht="13.5" customHeight="1">
      <c r="A28" s="445" t="s">
        <v>133</v>
      </c>
      <c r="B28" s="446"/>
      <c r="C28" s="389" t="s">
        <v>129</v>
      </c>
      <c r="D28" s="389"/>
      <c r="E28" s="389"/>
      <c r="F28" s="389"/>
      <c r="G28" s="390"/>
      <c r="H28" s="432" t="s">
        <v>130</v>
      </c>
      <c r="I28" s="432"/>
      <c r="J28" s="432"/>
      <c r="K28" s="432"/>
      <c r="L28" s="432"/>
      <c r="M28" s="432"/>
      <c r="N28" s="432"/>
      <c r="O28" s="432"/>
      <c r="P28" s="432"/>
      <c r="Q28" s="432"/>
      <c r="R28" s="432"/>
      <c r="S28" s="432"/>
      <c r="T28" s="432" t="s">
        <v>132</v>
      </c>
      <c r="U28" s="432"/>
      <c r="V28" s="432"/>
      <c r="W28" s="432"/>
      <c r="X28" s="432"/>
      <c r="Y28" s="432"/>
      <c r="Z28" s="432"/>
      <c r="AA28" s="432"/>
      <c r="AB28" s="432"/>
      <c r="AC28" s="432"/>
      <c r="AD28" s="432"/>
      <c r="AE28" s="432"/>
      <c r="AF28" s="432" t="s">
        <v>131</v>
      </c>
      <c r="AG28" s="432"/>
      <c r="AH28" s="432"/>
      <c r="AI28" s="432"/>
      <c r="AJ28" s="432"/>
      <c r="AK28" s="432"/>
      <c r="AL28" s="433"/>
      <c r="AM28" s="142"/>
    </row>
    <row r="29" spans="1:39" ht="13.5">
      <c r="A29" s="447"/>
      <c r="B29" s="448"/>
      <c r="C29" s="383"/>
      <c r="D29" s="383"/>
      <c r="E29" s="383"/>
      <c r="F29" s="383"/>
      <c r="G29" s="451"/>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3"/>
      <c r="AM29" s="142"/>
    </row>
    <row r="30" spans="1:39" ht="13.5">
      <c r="A30" s="447"/>
      <c r="B30" s="448"/>
      <c r="C30" s="414"/>
      <c r="D30" s="415"/>
      <c r="E30" s="415"/>
      <c r="F30" s="415"/>
      <c r="G30" s="416"/>
      <c r="H30" s="423"/>
      <c r="I30" s="424"/>
      <c r="J30" s="424"/>
      <c r="K30" s="424"/>
      <c r="L30" s="424"/>
      <c r="M30" s="424"/>
      <c r="N30" s="424"/>
      <c r="O30" s="424"/>
      <c r="P30" s="424"/>
      <c r="Q30" s="424"/>
      <c r="R30" s="424"/>
      <c r="S30" s="442"/>
      <c r="T30" s="423"/>
      <c r="U30" s="424"/>
      <c r="V30" s="424"/>
      <c r="W30" s="424"/>
      <c r="X30" s="424"/>
      <c r="Y30" s="424"/>
      <c r="Z30" s="424"/>
      <c r="AA30" s="424"/>
      <c r="AB30" s="424"/>
      <c r="AC30" s="424"/>
      <c r="AD30" s="424"/>
      <c r="AE30" s="442"/>
      <c r="AF30" s="423"/>
      <c r="AG30" s="424"/>
      <c r="AH30" s="424"/>
      <c r="AI30" s="424"/>
      <c r="AJ30" s="424"/>
      <c r="AK30" s="424"/>
      <c r="AL30" s="425"/>
      <c r="AM30" s="142"/>
    </row>
    <row r="31" spans="1:39" ht="13.5">
      <c r="A31" s="447"/>
      <c r="B31" s="448"/>
      <c r="C31" s="417"/>
      <c r="D31" s="418"/>
      <c r="E31" s="418"/>
      <c r="F31" s="418"/>
      <c r="G31" s="419"/>
      <c r="H31" s="426"/>
      <c r="I31" s="427"/>
      <c r="J31" s="427"/>
      <c r="K31" s="427"/>
      <c r="L31" s="427"/>
      <c r="M31" s="427"/>
      <c r="N31" s="427"/>
      <c r="O31" s="427"/>
      <c r="P31" s="427"/>
      <c r="Q31" s="427"/>
      <c r="R31" s="427"/>
      <c r="S31" s="443"/>
      <c r="T31" s="426"/>
      <c r="U31" s="427"/>
      <c r="V31" s="427"/>
      <c r="W31" s="427"/>
      <c r="X31" s="427"/>
      <c r="Y31" s="427"/>
      <c r="Z31" s="427"/>
      <c r="AA31" s="427"/>
      <c r="AB31" s="427"/>
      <c r="AC31" s="427"/>
      <c r="AD31" s="427"/>
      <c r="AE31" s="443"/>
      <c r="AF31" s="426"/>
      <c r="AG31" s="427"/>
      <c r="AH31" s="427"/>
      <c r="AI31" s="427"/>
      <c r="AJ31" s="427"/>
      <c r="AK31" s="427"/>
      <c r="AL31" s="428"/>
      <c r="AM31" s="142"/>
    </row>
    <row r="32" spans="1:39" ht="13.5">
      <c r="A32" s="447"/>
      <c r="B32" s="448"/>
      <c r="C32" s="417"/>
      <c r="D32" s="418"/>
      <c r="E32" s="418"/>
      <c r="F32" s="418"/>
      <c r="G32" s="419"/>
      <c r="H32" s="426"/>
      <c r="I32" s="427"/>
      <c r="J32" s="427"/>
      <c r="K32" s="427"/>
      <c r="L32" s="427"/>
      <c r="M32" s="427"/>
      <c r="N32" s="427"/>
      <c r="O32" s="427"/>
      <c r="P32" s="427"/>
      <c r="Q32" s="427"/>
      <c r="R32" s="427"/>
      <c r="S32" s="443"/>
      <c r="T32" s="426"/>
      <c r="U32" s="427"/>
      <c r="V32" s="427"/>
      <c r="W32" s="427"/>
      <c r="X32" s="427"/>
      <c r="Y32" s="427"/>
      <c r="Z32" s="427"/>
      <c r="AA32" s="427"/>
      <c r="AB32" s="427"/>
      <c r="AC32" s="427"/>
      <c r="AD32" s="427"/>
      <c r="AE32" s="443"/>
      <c r="AF32" s="426"/>
      <c r="AG32" s="427"/>
      <c r="AH32" s="427"/>
      <c r="AI32" s="427"/>
      <c r="AJ32" s="427"/>
      <c r="AK32" s="427"/>
      <c r="AL32" s="428"/>
      <c r="AM32" s="142"/>
    </row>
    <row r="33" spans="1:39" ht="13.5">
      <c r="A33" s="447"/>
      <c r="B33" s="448"/>
      <c r="C33" s="417"/>
      <c r="D33" s="418"/>
      <c r="E33" s="418"/>
      <c r="F33" s="418"/>
      <c r="G33" s="419"/>
      <c r="H33" s="426"/>
      <c r="I33" s="427"/>
      <c r="J33" s="427"/>
      <c r="K33" s="427"/>
      <c r="L33" s="427"/>
      <c r="M33" s="427"/>
      <c r="N33" s="427"/>
      <c r="O33" s="427"/>
      <c r="P33" s="427"/>
      <c r="Q33" s="427"/>
      <c r="R33" s="427"/>
      <c r="S33" s="443"/>
      <c r="T33" s="426"/>
      <c r="U33" s="427"/>
      <c r="V33" s="427"/>
      <c r="W33" s="427"/>
      <c r="X33" s="427"/>
      <c r="Y33" s="427"/>
      <c r="Z33" s="427"/>
      <c r="AA33" s="427"/>
      <c r="AB33" s="427"/>
      <c r="AC33" s="427"/>
      <c r="AD33" s="427"/>
      <c r="AE33" s="443"/>
      <c r="AF33" s="426"/>
      <c r="AG33" s="427"/>
      <c r="AH33" s="427"/>
      <c r="AI33" s="427"/>
      <c r="AJ33" s="427"/>
      <c r="AK33" s="427"/>
      <c r="AL33" s="428"/>
      <c r="AM33" s="142"/>
    </row>
    <row r="34" spans="1:39" ht="13.5">
      <c r="A34" s="447"/>
      <c r="B34" s="448"/>
      <c r="C34" s="417"/>
      <c r="D34" s="418"/>
      <c r="E34" s="418"/>
      <c r="F34" s="418"/>
      <c r="G34" s="419"/>
      <c r="H34" s="426"/>
      <c r="I34" s="427"/>
      <c r="J34" s="427"/>
      <c r="K34" s="427"/>
      <c r="L34" s="427"/>
      <c r="M34" s="427"/>
      <c r="N34" s="427"/>
      <c r="O34" s="427"/>
      <c r="P34" s="427"/>
      <c r="Q34" s="427"/>
      <c r="R34" s="427"/>
      <c r="S34" s="443"/>
      <c r="T34" s="426"/>
      <c r="U34" s="427"/>
      <c r="V34" s="427"/>
      <c r="W34" s="427"/>
      <c r="X34" s="427"/>
      <c r="Y34" s="427"/>
      <c r="Z34" s="427"/>
      <c r="AA34" s="427"/>
      <c r="AB34" s="427"/>
      <c r="AC34" s="427"/>
      <c r="AD34" s="427"/>
      <c r="AE34" s="443"/>
      <c r="AF34" s="426"/>
      <c r="AG34" s="427"/>
      <c r="AH34" s="427"/>
      <c r="AI34" s="427"/>
      <c r="AJ34" s="427"/>
      <c r="AK34" s="427"/>
      <c r="AL34" s="428"/>
      <c r="AM34" s="142"/>
    </row>
    <row r="35" spans="1:39" ht="13.5">
      <c r="A35" s="447"/>
      <c r="B35" s="448"/>
      <c r="C35" s="417"/>
      <c r="D35" s="418"/>
      <c r="E35" s="418"/>
      <c r="F35" s="418"/>
      <c r="G35" s="419"/>
      <c r="H35" s="426"/>
      <c r="I35" s="427"/>
      <c r="J35" s="427"/>
      <c r="K35" s="427"/>
      <c r="L35" s="427"/>
      <c r="M35" s="427"/>
      <c r="N35" s="427"/>
      <c r="O35" s="427"/>
      <c r="P35" s="427"/>
      <c r="Q35" s="427"/>
      <c r="R35" s="427"/>
      <c r="S35" s="443"/>
      <c r="T35" s="426"/>
      <c r="U35" s="427"/>
      <c r="V35" s="427"/>
      <c r="W35" s="427"/>
      <c r="X35" s="427"/>
      <c r="Y35" s="427"/>
      <c r="Z35" s="427"/>
      <c r="AA35" s="427"/>
      <c r="AB35" s="427"/>
      <c r="AC35" s="427"/>
      <c r="AD35" s="427"/>
      <c r="AE35" s="443"/>
      <c r="AF35" s="426"/>
      <c r="AG35" s="427"/>
      <c r="AH35" s="427"/>
      <c r="AI35" s="427"/>
      <c r="AJ35" s="427"/>
      <c r="AK35" s="427"/>
      <c r="AL35" s="428"/>
      <c r="AM35" s="142"/>
    </row>
    <row r="36" spans="1:39" ht="13.5">
      <c r="A36" s="447"/>
      <c r="B36" s="448"/>
      <c r="C36" s="417"/>
      <c r="D36" s="418"/>
      <c r="E36" s="418"/>
      <c r="F36" s="418"/>
      <c r="G36" s="419"/>
      <c r="H36" s="426"/>
      <c r="I36" s="427"/>
      <c r="J36" s="427"/>
      <c r="K36" s="427"/>
      <c r="L36" s="427"/>
      <c r="M36" s="427"/>
      <c r="N36" s="427"/>
      <c r="O36" s="427"/>
      <c r="P36" s="427"/>
      <c r="Q36" s="427"/>
      <c r="R36" s="427"/>
      <c r="S36" s="443"/>
      <c r="T36" s="426"/>
      <c r="U36" s="427"/>
      <c r="V36" s="427"/>
      <c r="W36" s="427"/>
      <c r="X36" s="427"/>
      <c r="Y36" s="427"/>
      <c r="Z36" s="427"/>
      <c r="AA36" s="427"/>
      <c r="AB36" s="427"/>
      <c r="AC36" s="427"/>
      <c r="AD36" s="427"/>
      <c r="AE36" s="443"/>
      <c r="AF36" s="426"/>
      <c r="AG36" s="427"/>
      <c r="AH36" s="427"/>
      <c r="AI36" s="427"/>
      <c r="AJ36" s="427"/>
      <c r="AK36" s="427"/>
      <c r="AL36" s="428"/>
      <c r="AM36" s="142"/>
    </row>
    <row r="37" spans="1:39" ht="13.5">
      <c r="A37" s="447"/>
      <c r="B37" s="448"/>
      <c r="C37" s="417"/>
      <c r="D37" s="418"/>
      <c r="E37" s="418"/>
      <c r="F37" s="418"/>
      <c r="G37" s="419"/>
      <c r="H37" s="426"/>
      <c r="I37" s="427"/>
      <c r="J37" s="427"/>
      <c r="K37" s="427"/>
      <c r="L37" s="427"/>
      <c r="M37" s="427"/>
      <c r="N37" s="427"/>
      <c r="O37" s="427"/>
      <c r="P37" s="427"/>
      <c r="Q37" s="427"/>
      <c r="R37" s="427"/>
      <c r="S37" s="443"/>
      <c r="T37" s="426"/>
      <c r="U37" s="427"/>
      <c r="V37" s="427"/>
      <c r="W37" s="427"/>
      <c r="X37" s="427"/>
      <c r="Y37" s="427"/>
      <c r="Z37" s="427"/>
      <c r="AA37" s="427"/>
      <c r="AB37" s="427"/>
      <c r="AC37" s="427"/>
      <c r="AD37" s="427"/>
      <c r="AE37" s="443"/>
      <c r="AF37" s="426"/>
      <c r="AG37" s="427"/>
      <c r="AH37" s="427"/>
      <c r="AI37" s="427"/>
      <c r="AJ37" s="427"/>
      <c r="AK37" s="427"/>
      <c r="AL37" s="428"/>
      <c r="AM37" s="142"/>
    </row>
    <row r="38" spans="1:39" ht="13.5">
      <c r="A38" s="447"/>
      <c r="B38" s="448"/>
      <c r="C38" s="417"/>
      <c r="D38" s="418"/>
      <c r="E38" s="418"/>
      <c r="F38" s="418"/>
      <c r="G38" s="419"/>
      <c r="H38" s="426"/>
      <c r="I38" s="427"/>
      <c r="J38" s="427"/>
      <c r="K38" s="427"/>
      <c r="L38" s="427"/>
      <c r="M38" s="427"/>
      <c r="N38" s="427"/>
      <c r="O38" s="427"/>
      <c r="P38" s="427"/>
      <c r="Q38" s="427"/>
      <c r="R38" s="427"/>
      <c r="S38" s="443"/>
      <c r="T38" s="426"/>
      <c r="U38" s="427"/>
      <c r="V38" s="427"/>
      <c r="W38" s="427"/>
      <c r="X38" s="427"/>
      <c r="Y38" s="427"/>
      <c r="Z38" s="427"/>
      <c r="AA38" s="427"/>
      <c r="AB38" s="427"/>
      <c r="AC38" s="427"/>
      <c r="AD38" s="427"/>
      <c r="AE38" s="443"/>
      <c r="AF38" s="426"/>
      <c r="AG38" s="427"/>
      <c r="AH38" s="427"/>
      <c r="AI38" s="427"/>
      <c r="AJ38" s="427"/>
      <c r="AK38" s="427"/>
      <c r="AL38" s="428"/>
      <c r="AM38" s="142"/>
    </row>
    <row r="39" spans="1:39" ht="13.5">
      <c r="A39" s="447"/>
      <c r="B39" s="448"/>
      <c r="C39" s="417"/>
      <c r="D39" s="418"/>
      <c r="E39" s="418"/>
      <c r="F39" s="418"/>
      <c r="G39" s="419"/>
      <c r="H39" s="426"/>
      <c r="I39" s="427"/>
      <c r="J39" s="427"/>
      <c r="K39" s="427"/>
      <c r="L39" s="427"/>
      <c r="M39" s="427"/>
      <c r="N39" s="427"/>
      <c r="O39" s="427"/>
      <c r="P39" s="427"/>
      <c r="Q39" s="427"/>
      <c r="R39" s="427"/>
      <c r="S39" s="443"/>
      <c r="T39" s="426"/>
      <c r="U39" s="427"/>
      <c r="V39" s="427"/>
      <c r="W39" s="427"/>
      <c r="X39" s="427"/>
      <c r="Y39" s="427"/>
      <c r="Z39" s="427"/>
      <c r="AA39" s="427"/>
      <c r="AB39" s="427"/>
      <c r="AC39" s="427"/>
      <c r="AD39" s="427"/>
      <c r="AE39" s="443"/>
      <c r="AF39" s="426"/>
      <c r="AG39" s="427"/>
      <c r="AH39" s="427"/>
      <c r="AI39" s="427"/>
      <c r="AJ39" s="427"/>
      <c r="AK39" s="427"/>
      <c r="AL39" s="428"/>
      <c r="AM39" s="142"/>
    </row>
    <row r="40" spans="1:39" ht="13.5">
      <c r="A40" s="447"/>
      <c r="B40" s="448"/>
      <c r="C40" s="417"/>
      <c r="D40" s="418"/>
      <c r="E40" s="418"/>
      <c r="F40" s="418"/>
      <c r="G40" s="419"/>
      <c r="H40" s="426"/>
      <c r="I40" s="427"/>
      <c r="J40" s="427"/>
      <c r="K40" s="427"/>
      <c r="L40" s="427"/>
      <c r="M40" s="427"/>
      <c r="N40" s="427"/>
      <c r="O40" s="427"/>
      <c r="P40" s="427"/>
      <c r="Q40" s="427"/>
      <c r="R40" s="427"/>
      <c r="S40" s="443"/>
      <c r="T40" s="426"/>
      <c r="U40" s="427"/>
      <c r="V40" s="427"/>
      <c r="W40" s="427"/>
      <c r="X40" s="427"/>
      <c r="Y40" s="427"/>
      <c r="Z40" s="427"/>
      <c r="AA40" s="427"/>
      <c r="AB40" s="427"/>
      <c r="AC40" s="427"/>
      <c r="AD40" s="427"/>
      <c r="AE40" s="443"/>
      <c r="AF40" s="426"/>
      <c r="AG40" s="427"/>
      <c r="AH40" s="427"/>
      <c r="AI40" s="427"/>
      <c r="AJ40" s="427"/>
      <c r="AK40" s="427"/>
      <c r="AL40" s="428"/>
      <c r="AM40" s="142"/>
    </row>
    <row r="41" spans="1:39" ht="13.5">
      <c r="A41" s="447"/>
      <c r="B41" s="448"/>
      <c r="C41" s="417"/>
      <c r="D41" s="418"/>
      <c r="E41" s="418"/>
      <c r="F41" s="418"/>
      <c r="G41" s="419"/>
      <c r="H41" s="426"/>
      <c r="I41" s="427"/>
      <c r="J41" s="427"/>
      <c r="K41" s="427"/>
      <c r="L41" s="427"/>
      <c r="M41" s="427"/>
      <c r="N41" s="427"/>
      <c r="O41" s="427"/>
      <c r="P41" s="427"/>
      <c r="Q41" s="427"/>
      <c r="R41" s="427"/>
      <c r="S41" s="443"/>
      <c r="T41" s="426"/>
      <c r="U41" s="427"/>
      <c r="V41" s="427"/>
      <c r="W41" s="427"/>
      <c r="X41" s="427"/>
      <c r="Y41" s="427"/>
      <c r="Z41" s="427"/>
      <c r="AA41" s="427"/>
      <c r="AB41" s="427"/>
      <c r="AC41" s="427"/>
      <c r="AD41" s="427"/>
      <c r="AE41" s="443"/>
      <c r="AF41" s="426"/>
      <c r="AG41" s="427"/>
      <c r="AH41" s="427"/>
      <c r="AI41" s="427"/>
      <c r="AJ41" s="427"/>
      <c r="AK41" s="427"/>
      <c r="AL41" s="428"/>
      <c r="AM41" s="142"/>
    </row>
    <row r="42" spans="1:39" ht="13.5">
      <c r="A42" s="447"/>
      <c r="B42" s="448"/>
      <c r="C42" s="417"/>
      <c r="D42" s="418"/>
      <c r="E42" s="418"/>
      <c r="F42" s="418"/>
      <c r="G42" s="419"/>
      <c r="H42" s="426"/>
      <c r="I42" s="427"/>
      <c r="J42" s="427"/>
      <c r="K42" s="427"/>
      <c r="L42" s="427"/>
      <c r="M42" s="427"/>
      <c r="N42" s="427"/>
      <c r="O42" s="427"/>
      <c r="P42" s="427"/>
      <c r="Q42" s="427"/>
      <c r="R42" s="427"/>
      <c r="S42" s="443"/>
      <c r="T42" s="426"/>
      <c r="U42" s="427"/>
      <c r="V42" s="427"/>
      <c r="W42" s="427"/>
      <c r="X42" s="427"/>
      <c r="Y42" s="427"/>
      <c r="Z42" s="427"/>
      <c r="AA42" s="427"/>
      <c r="AB42" s="427"/>
      <c r="AC42" s="427"/>
      <c r="AD42" s="427"/>
      <c r="AE42" s="443"/>
      <c r="AF42" s="426"/>
      <c r="AG42" s="427"/>
      <c r="AH42" s="427"/>
      <c r="AI42" s="427"/>
      <c r="AJ42" s="427"/>
      <c r="AK42" s="427"/>
      <c r="AL42" s="428"/>
      <c r="AM42" s="142"/>
    </row>
    <row r="43" spans="1:39" ht="13.5">
      <c r="A43" s="447"/>
      <c r="B43" s="448"/>
      <c r="C43" s="417"/>
      <c r="D43" s="418"/>
      <c r="E43" s="418"/>
      <c r="F43" s="418"/>
      <c r="G43" s="419"/>
      <c r="H43" s="426"/>
      <c r="I43" s="427"/>
      <c r="J43" s="427"/>
      <c r="K43" s="427"/>
      <c r="L43" s="427"/>
      <c r="M43" s="427"/>
      <c r="N43" s="427"/>
      <c r="O43" s="427"/>
      <c r="P43" s="427"/>
      <c r="Q43" s="427"/>
      <c r="R43" s="427"/>
      <c r="S43" s="443"/>
      <c r="T43" s="426"/>
      <c r="U43" s="427"/>
      <c r="V43" s="427"/>
      <c r="W43" s="427"/>
      <c r="X43" s="427"/>
      <c r="Y43" s="427"/>
      <c r="Z43" s="427"/>
      <c r="AA43" s="427"/>
      <c r="AB43" s="427"/>
      <c r="AC43" s="427"/>
      <c r="AD43" s="427"/>
      <c r="AE43" s="443"/>
      <c r="AF43" s="426"/>
      <c r="AG43" s="427"/>
      <c r="AH43" s="427"/>
      <c r="AI43" s="427"/>
      <c r="AJ43" s="427"/>
      <c r="AK43" s="427"/>
      <c r="AL43" s="428"/>
      <c r="AM43" s="142"/>
    </row>
    <row r="44" spans="1:39" ht="13.5">
      <c r="A44" s="447"/>
      <c r="B44" s="448"/>
      <c r="C44" s="417"/>
      <c r="D44" s="418"/>
      <c r="E44" s="418"/>
      <c r="F44" s="418"/>
      <c r="G44" s="419"/>
      <c r="H44" s="426"/>
      <c r="I44" s="427"/>
      <c r="J44" s="427"/>
      <c r="K44" s="427"/>
      <c r="L44" s="427"/>
      <c r="M44" s="427"/>
      <c r="N44" s="427"/>
      <c r="O44" s="427"/>
      <c r="P44" s="427"/>
      <c r="Q44" s="427"/>
      <c r="R44" s="427"/>
      <c r="S44" s="443"/>
      <c r="T44" s="426"/>
      <c r="U44" s="427"/>
      <c r="V44" s="427"/>
      <c r="W44" s="427"/>
      <c r="X44" s="427"/>
      <c r="Y44" s="427"/>
      <c r="Z44" s="427"/>
      <c r="AA44" s="427"/>
      <c r="AB44" s="427"/>
      <c r="AC44" s="427"/>
      <c r="AD44" s="427"/>
      <c r="AE44" s="443"/>
      <c r="AF44" s="426"/>
      <c r="AG44" s="427"/>
      <c r="AH44" s="427"/>
      <c r="AI44" s="427"/>
      <c r="AJ44" s="427"/>
      <c r="AK44" s="427"/>
      <c r="AL44" s="428"/>
      <c r="AM44" s="142"/>
    </row>
    <row r="45" spans="1:39" ht="13.5">
      <c r="A45" s="449"/>
      <c r="B45" s="450"/>
      <c r="C45" s="420"/>
      <c r="D45" s="421"/>
      <c r="E45" s="421"/>
      <c r="F45" s="421"/>
      <c r="G45" s="422"/>
      <c r="H45" s="429"/>
      <c r="I45" s="430"/>
      <c r="J45" s="430"/>
      <c r="K45" s="430"/>
      <c r="L45" s="430"/>
      <c r="M45" s="430"/>
      <c r="N45" s="430"/>
      <c r="O45" s="430"/>
      <c r="P45" s="430"/>
      <c r="Q45" s="430"/>
      <c r="R45" s="430"/>
      <c r="S45" s="444"/>
      <c r="T45" s="429"/>
      <c r="U45" s="430"/>
      <c r="V45" s="430"/>
      <c r="W45" s="430"/>
      <c r="X45" s="430"/>
      <c r="Y45" s="430"/>
      <c r="Z45" s="430"/>
      <c r="AA45" s="430"/>
      <c r="AB45" s="430"/>
      <c r="AC45" s="430"/>
      <c r="AD45" s="430"/>
      <c r="AE45" s="444"/>
      <c r="AF45" s="429"/>
      <c r="AG45" s="430"/>
      <c r="AH45" s="430"/>
      <c r="AI45" s="430"/>
      <c r="AJ45" s="430"/>
      <c r="AK45" s="430"/>
      <c r="AL45" s="431"/>
      <c r="AM45" s="142"/>
    </row>
    <row r="46" spans="1:39" ht="13.5">
      <c r="A46" s="388" t="s">
        <v>134</v>
      </c>
      <c r="B46" s="434"/>
      <c r="C46" s="434"/>
      <c r="D46" s="434"/>
      <c r="E46" s="434"/>
      <c r="F46" s="434"/>
      <c r="G46" s="435"/>
      <c r="H46" s="423"/>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5"/>
      <c r="AM46" s="142"/>
    </row>
    <row r="47" spans="1:39" ht="13.5">
      <c r="A47" s="436"/>
      <c r="B47" s="437"/>
      <c r="C47" s="437"/>
      <c r="D47" s="437"/>
      <c r="E47" s="437"/>
      <c r="F47" s="437"/>
      <c r="G47" s="438"/>
      <c r="H47" s="426"/>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8"/>
      <c r="AM47" s="142"/>
    </row>
    <row r="48" spans="1:39" ht="13.5">
      <c r="A48" s="436"/>
      <c r="B48" s="437"/>
      <c r="C48" s="437"/>
      <c r="D48" s="437"/>
      <c r="E48" s="437"/>
      <c r="F48" s="437"/>
      <c r="G48" s="438"/>
      <c r="H48" s="426"/>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8"/>
      <c r="AM48" s="142"/>
    </row>
    <row r="49" spans="1:39" ht="13.5">
      <c r="A49" s="439"/>
      <c r="B49" s="440"/>
      <c r="C49" s="440"/>
      <c r="D49" s="440"/>
      <c r="E49" s="440"/>
      <c r="F49" s="440"/>
      <c r="G49" s="441"/>
      <c r="H49" s="429"/>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1"/>
      <c r="AM49" s="142"/>
    </row>
    <row r="50" spans="1:39" ht="13.5">
      <c r="A50" s="388" t="s">
        <v>86</v>
      </c>
      <c r="B50" s="389"/>
      <c r="C50" s="389"/>
      <c r="D50" s="389"/>
      <c r="E50" s="389"/>
      <c r="F50" s="389"/>
      <c r="G50" s="390"/>
      <c r="H50" s="405" t="s">
        <v>87</v>
      </c>
      <c r="I50" s="405"/>
      <c r="J50" s="405"/>
      <c r="K50" s="353"/>
      <c r="L50" s="353"/>
      <c r="M50" s="353"/>
      <c r="N50" s="353"/>
      <c r="O50" s="353"/>
      <c r="P50" s="353"/>
      <c r="Q50" s="353"/>
      <c r="R50" s="353"/>
      <c r="S50" s="353"/>
      <c r="T50" s="353"/>
      <c r="U50" s="353"/>
      <c r="V50" s="353"/>
      <c r="W50" s="397" t="s">
        <v>88</v>
      </c>
      <c r="X50" s="397"/>
      <c r="Y50" s="353"/>
      <c r="Z50" s="353"/>
      <c r="AA50" s="353"/>
      <c r="AB50" s="353"/>
      <c r="AC50" s="353"/>
      <c r="AD50" s="353"/>
      <c r="AE50" s="353"/>
      <c r="AF50" s="353"/>
      <c r="AG50" s="353"/>
      <c r="AH50" s="353"/>
      <c r="AI50" s="353"/>
      <c r="AJ50" s="353"/>
      <c r="AK50" s="353"/>
      <c r="AL50" s="354"/>
      <c r="AM50" s="142"/>
    </row>
    <row r="51" spans="1:39" ht="13.5">
      <c r="A51" s="391"/>
      <c r="B51" s="392"/>
      <c r="C51" s="392"/>
      <c r="D51" s="392"/>
      <c r="E51" s="392"/>
      <c r="F51" s="392"/>
      <c r="G51" s="393"/>
      <c r="H51" s="374" t="s">
        <v>89</v>
      </c>
      <c r="I51" s="374"/>
      <c r="J51" s="374"/>
      <c r="K51" s="347"/>
      <c r="L51" s="347"/>
      <c r="M51" s="347"/>
      <c r="N51" s="347"/>
      <c r="O51" s="347"/>
      <c r="P51" s="347"/>
      <c r="Q51" s="347"/>
      <c r="R51" s="347"/>
      <c r="S51" s="347"/>
      <c r="T51" s="347"/>
      <c r="U51" s="347"/>
      <c r="V51" s="347"/>
      <c r="W51" s="352" t="s">
        <v>90</v>
      </c>
      <c r="X51" s="352"/>
      <c r="Y51" s="384"/>
      <c r="Z51" s="384"/>
      <c r="AA51" s="384"/>
      <c r="AB51" s="384"/>
      <c r="AC51" s="384"/>
      <c r="AD51" s="384"/>
      <c r="AE51" s="384"/>
      <c r="AF51" s="384"/>
      <c r="AG51" s="384"/>
      <c r="AH51" s="384"/>
      <c r="AI51" s="384"/>
      <c r="AJ51" s="384"/>
      <c r="AK51" s="384"/>
      <c r="AL51" s="385"/>
      <c r="AM51" s="142"/>
    </row>
    <row r="52" spans="1:39" ht="13.5" customHeight="1" thickBot="1">
      <c r="A52" s="394"/>
      <c r="B52" s="395"/>
      <c r="C52" s="395"/>
      <c r="D52" s="395"/>
      <c r="E52" s="395"/>
      <c r="F52" s="395"/>
      <c r="G52" s="396"/>
      <c r="H52" s="376" t="s">
        <v>91</v>
      </c>
      <c r="I52" s="376"/>
      <c r="J52" s="376"/>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1"/>
      <c r="AM52" s="142"/>
    </row>
    <row r="53" spans="1:39" ht="13.5">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row>
    <row r="55" ht="14.25" thickBot="1"/>
    <row r="56" spans="27:38" ht="13.5">
      <c r="AA56" s="113" t="s">
        <v>109</v>
      </c>
      <c r="AB56" s="100"/>
      <c r="AC56" s="100"/>
      <c r="AD56" s="100"/>
      <c r="AE56" s="100"/>
      <c r="AF56" s="100"/>
      <c r="AG56" s="100"/>
      <c r="AH56" s="100"/>
      <c r="AI56" s="100"/>
      <c r="AJ56" s="100"/>
      <c r="AK56" s="100"/>
      <c r="AL56" s="101"/>
    </row>
    <row r="57" spans="27:38" ht="13.5">
      <c r="AA57" s="109" t="s">
        <v>110</v>
      </c>
      <c r="AB57" s="110"/>
      <c r="AC57" s="110"/>
      <c r="AD57" s="110"/>
      <c r="AE57" s="110"/>
      <c r="AF57" s="110"/>
      <c r="AG57" s="110"/>
      <c r="AH57" s="110"/>
      <c r="AI57" s="110"/>
      <c r="AJ57" s="110"/>
      <c r="AK57" s="110"/>
      <c r="AL57" s="111"/>
    </row>
    <row r="58" spans="27:38" ht="13.5">
      <c r="AA58" s="109" t="s">
        <v>120</v>
      </c>
      <c r="AB58" s="110"/>
      <c r="AC58" s="110"/>
      <c r="AD58" s="110"/>
      <c r="AE58" s="110"/>
      <c r="AF58" s="110"/>
      <c r="AG58" s="110"/>
      <c r="AH58" s="110"/>
      <c r="AI58" s="114"/>
      <c r="AJ58" s="114"/>
      <c r="AK58" s="114"/>
      <c r="AL58" s="115"/>
    </row>
    <row r="59" spans="27:38" ht="14.25" thickBot="1">
      <c r="AA59" s="112" t="s">
        <v>111</v>
      </c>
      <c r="AB59" s="102"/>
      <c r="AC59" s="102"/>
      <c r="AD59" s="102"/>
      <c r="AE59" s="102"/>
      <c r="AF59" s="102"/>
      <c r="AG59" s="102"/>
      <c r="AH59" s="102"/>
      <c r="AI59" s="102"/>
      <c r="AJ59" s="102"/>
      <c r="AK59" s="102"/>
      <c r="AL59" s="103"/>
    </row>
  </sheetData>
  <sheetProtection selectLockedCells="1"/>
  <mergeCells count="49">
    <mergeCell ref="A1:D1"/>
    <mergeCell ref="T1:W1"/>
    <mergeCell ref="X1:AM1"/>
    <mergeCell ref="T2:W2"/>
    <mergeCell ref="AA4:AD4"/>
    <mergeCell ref="AF4:AG4"/>
    <mergeCell ref="AI4:AJ4"/>
    <mergeCell ref="AA21:AL22"/>
    <mergeCell ref="A5:AM6"/>
    <mergeCell ref="V10:AK10"/>
    <mergeCell ref="V11:AK11"/>
    <mergeCell ref="V12:AK12"/>
    <mergeCell ref="V15:AK15"/>
    <mergeCell ref="A8:M8"/>
    <mergeCell ref="S11:U12"/>
    <mergeCell ref="A23:G25"/>
    <mergeCell ref="H23:AL24"/>
    <mergeCell ref="I25:O25"/>
    <mergeCell ref="R25:X25"/>
    <mergeCell ref="AA25:AG25"/>
    <mergeCell ref="V16:AK16"/>
    <mergeCell ref="A20:AM20"/>
    <mergeCell ref="A21:G22"/>
    <mergeCell ref="H21:S22"/>
    <mergeCell ref="T21:Z22"/>
    <mergeCell ref="A26:G27"/>
    <mergeCell ref="A50:G52"/>
    <mergeCell ref="H50:J50"/>
    <mergeCell ref="K50:V50"/>
    <mergeCell ref="A28:B45"/>
    <mergeCell ref="C28:G29"/>
    <mergeCell ref="L27:AL27"/>
    <mergeCell ref="W50:X50"/>
    <mergeCell ref="Y50:AL50"/>
    <mergeCell ref="H51:J51"/>
    <mergeCell ref="H52:J52"/>
    <mergeCell ref="W51:X51"/>
    <mergeCell ref="Y51:AL51"/>
    <mergeCell ref="H30:S45"/>
    <mergeCell ref="T30:AE45"/>
    <mergeCell ref="AF30:AL45"/>
    <mergeCell ref="K52:AL52"/>
    <mergeCell ref="K51:V51"/>
    <mergeCell ref="C30:G45"/>
    <mergeCell ref="H46:AL49"/>
    <mergeCell ref="H28:S29"/>
    <mergeCell ref="T28:AE29"/>
    <mergeCell ref="AF28:AL29"/>
    <mergeCell ref="A46:G49"/>
  </mergeCells>
  <dataValidations count="1">
    <dataValidation type="list" allowBlank="1" showInputMessage="1" showErrorMessage="1" sqref="N26 H26:H27">
      <formula1>"■,□"</formula1>
    </dataValidation>
  </dataValidations>
  <printOptions horizontalCentered="1"/>
  <pageMargins left="0.7086614173228347" right="0.7086614173228347" top="0.7480314960629921" bottom="0.7480314960629921" header="0.1968503937007874" footer="0.1968503937007874"/>
  <pageSetup blackAndWhite="1" fitToHeight="1" fitToWidth="1" horizontalDpi="600" verticalDpi="600" orientation="portrait" paperSize="9" scale="99" r:id="rId2"/>
  <headerFooter>
    <oddHeader>&amp;L
書式2</oddHeader>
  </headerFooter>
  <drawing r:id="rId1"/>
</worksheet>
</file>

<file path=xl/worksheets/sheet6.xml><?xml version="1.0" encoding="utf-8"?>
<worksheet xmlns="http://schemas.openxmlformats.org/spreadsheetml/2006/main" xmlns:r="http://schemas.openxmlformats.org/officeDocument/2006/relationships">
  <sheetPr>
    <tabColor rgb="FF92D050"/>
  </sheetPr>
  <dimension ref="A1:AV65"/>
  <sheetViews>
    <sheetView showGridLines="0" view="pageBreakPreview" zoomScaleSheetLayoutView="100" zoomScalePageLayoutView="0" workbookViewId="0" topLeftCell="A1">
      <selection activeCell="V10" sqref="V10:AK10"/>
    </sheetView>
  </sheetViews>
  <sheetFormatPr defaultColWidth="2.28125" defaultRowHeight="15"/>
  <cols>
    <col min="1" max="20" width="2.28125" style="0" customWidth="1"/>
    <col min="21" max="21" width="2.7109375" style="0" customWidth="1"/>
    <col min="22" max="40" width="2.28125" style="0" customWidth="1"/>
    <col min="41" max="41" width="2.421875" style="0" bestFit="1" customWidth="1"/>
  </cols>
  <sheetData>
    <row r="1" spans="20:39" ht="13.5">
      <c r="T1" s="459" t="s">
        <v>135</v>
      </c>
      <c r="U1" s="459"/>
      <c r="V1" s="459"/>
      <c r="W1" s="459"/>
      <c r="X1" s="564">
        <f>IF('入力シート'!C7="","",'入力シート'!C7)</f>
      </c>
      <c r="Y1" s="564"/>
      <c r="Z1" s="564"/>
      <c r="AA1" s="564"/>
      <c r="AB1" s="564"/>
      <c r="AC1" s="564"/>
      <c r="AD1" s="564"/>
      <c r="AE1" s="564"/>
      <c r="AF1" s="564"/>
      <c r="AG1" s="564"/>
      <c r="AH1" s="564"/>
      <c r="AI1" s="564"/>
      <c r="AJ1" s="564"/>
      <c r="AK1" s="564"/>
      <c r="AL1" s="564"/>
      <c r="AM1" s="564"/>
    </row>
    <row r="2" spans="20:39" ht="13.5">
      <c r="T2" s="459" t="s">
        <v>0</v>
      </c>
      <c r="U2" s="459"/>
      <c r="V2" s="459"/>
      <c r="W2" s="459"/>
      <c r="X2" s="120" t="str">
        <f>IF('入力シート'!C9="医薬品","■","□")</f>
        <v>□</v>
      </c>
      <c r="Y2" s="148" t="s">
        <v>7</v>
      </c>
      <c r="Z2" s="148"/>
      <c r="AA2" s="149"/>
      <c r="AB2" s="121" t="str">
        <f>IF('入力シート'!C9="医療機器","■","□")</f>
        <v>□</v>
      </c>
      <c r="AC2" s="148" t="s">
        <v>8</v>
      </c>
      <c r="AD2" s="149"/>
      <c r="AE2" s="148"/>
      <c r="AF2" s="149"/>
      <c r="AG2" s="121" t="str">
        <f>IF('入力シート'!C9="再生医療等製品","■","□")</f>
        <v>□</v>
      </c>
      <c r="AH2" s="148" t="s">
        <v>136</v>
      </c>
      <c r="AI2" s="149"/>
      <c r="AJ2" s="148"/>
      <c r="AK2" s="148"/>
      <c r="AL2" s="148"/>
      <c r="AM2" s="150"/>
    </row>
    <row r="4" spans="25:37" ht="13.5">
      <c r="Y4" t="s">
        <v>1</v>
      </c>
      <c r="AA4" s="565"/>
      <c r="AB4" s="565"/>
      <c r="AC4" s="565"/>
      <c r="AD4" s="565"/>
      <c r="AE4" t="s">
        <v>56</v>
      </c>
      <c r="AF4" s="565"/>
      <c r="AG4" s="565"/>
      <c r="AH4" t="s">
        <v>57</v>
      </c>
      <c r="AI4" s="565"/>
      <c r="AJ4" s="565"/>
      <c r="AK4" t="s">
        <v>42</v>
      </c>
    </row>
    <row r="6" spans="1:39" ht="13.5">
      <c r="A6" s="566" t="s">
        <v>137</v>
      </c>
      <c r="B6" s="566"/>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row>
    <row r="7" spans="1:39" ht="13.5">
      <c r="A7" s="566"/>
      <c r="B7" s="566"/>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row>
    <row r="8" spans="1:38" ht="13.5">
      <c r="A8" s="357" t="str">
        <f>IF('入力シート'!C5="","",'入力シート'!C5)</f>
        <v>藤田医科大学ばんたね病院</v>
      </c>
      <c r="B8" s="357"/>
      <c r="C8" s="357"/>
      <c r="D8" s="357"/>
      <c r="E8" s="357"/>
      <c r="F8" s="357"/>
      <c r="G8" s="357"/>
      <c r="H8" s="357"/>
      <c r="I8" s="357"/>
      <c r="J8" s="357"/>
      <c r="K8" s="357"/>
      <c r="L8" s="357"/>
      <c r="M8" s="357"/>
      <c r="N8" s="146" t="s">
        <v>122</v>
      </c>
      <c r="O8" s="146"/>
      <c r="P8" s="61"/>
      <c r="Q8" s="61"/>
      <c r="R8" s="61"/>
      <c r="S8" s="61"/>
      <c r="T8" s="61"/>
      <c r="U8" s="61"/>
      <c r="V8" s="61"/>
      <c r="W8" s="61"/>
      <c r="X8" s="61"/>
      <c r="Y8" s="61"/>
      <c r="Z8" s="61"/>
      <c r="AA8" s="61"/>
      <c r="AB8" s="61"/>
      <c r="AC8" s="61"/>
      <c r="AD8" s="61"/>
      <c r="AE8" s="61"/>
      <c r="AF8" s="61"/>
      <c r="AG8" s="61"/>
      <c r="AH8" s="61"/>
      <c r="AI8" s="61"/>
      <c r="AJ8" s="61"/>
      <c r="AK8" s="61"/>
      <c r="AL8" s="61"/>
    </row>
    <row r="9" spans="1:38" ht="13.5" customHeight="1">
      <c r="A9" s="61"/>
      <c r="B9" s="61"/>
      <c r="C9" s="61"/>
      <c r="D9" s="61"/>
      <c r="E9" s="61"/>
      <c r="F9" s="61"/>
      <c r="G9" s="61"/>
      <c r="H9" s="61"/>
      <c r="I9" s="61"/>
      <c r="J9" s="61"/>
      <c r="K9" s="61"/>
      <c r="L9" s="61"/>
      <c r="M9" s="61"/>
      <c r="N9" s="61"/>
      <c r="O9" s="61"/>
      <c r="P9" s="61"/>
      <c r="Q9" s="61"/>
      <c r="R9" s="61" t="s">
        <v>66</v>
      </c>
      <c r="S9" s="61"/>
      <c r="T9" s="61"/>
      <c r="U9" s="61"/>
      <c r="V9" s="61"/>
      <c r="W9" s="61"/>
      <c r="X9" s="61"/>
      <c r="Y9" s="61"/>
      <c r="Z9" s="61"/>
      <c r="AA9" s="61"/>
      <c r="AB9" s="61"/>
      <c r="AC9" s="61"/>
      <c r="AD9" s="61"/>
      <c r="AE9" s="61"/>
      <c r="AF9" s="61"/>
      <c r="AG9" s="61"/>
      <c r="AH9" s="61"/>
      <c r="AI9" s="61"/>
      <c r="AJ9" s="61"/>
      <c r="AK9" s="61"/>
      <c r="AL9" s="61"/>
    </row>
    <row r="10" spans="1:38" ht="13.5">
      <c r="A10" s="61"/>
      <c r="B10" s="61"/>
      <c r="C10" s="61"/>
      <c r="D10" s="61"/>
      <c r="E10" s="61"/>
      <c r="F10" s="61"/>
      <c r="G10" s="61"/>
      <c r="H10" s="61"/>
      <c r="I10" s="61"/>
      <c r="J10" s="61"/>
      <c r="K10" s="61"/>
      <c r="L10" s="61"/>
      <c r="M10" s="61"/>
      <c r="N10" s="61"/>
      <c r="O10" s="61"/>
      <c r="P10" s="61"/>
      <c r="Q10" s="61"/>
      <c r="R10" s="61"/>
      <c r="S10" s="357" t="s">
        <v>67</v>
      </c>
      <c r="T10" s="357"/>
      <c r="U10" s="357"/>
      <c r="V10" s="355">
        <f>IF('入力シート'!I5="","",'入力シート'!I5)</f>
      </c>
      <c r="W10" s="355"/>
      <c r="X10" s="355"/>
      <c r="Y10" s="355"/>
      <c r="Z10" s="355"/>
      <c r="AA10" s="355"/>
      <c r="AB10" s="355"/>
      <c r="AC10" s="355"/>
      <c r="AD10" s="355"/>
      <c r="AE10" s="355"/>
      <c r="AF10" s="355"/>
      <c r="AG10" s="355"/>
      <c r="AH10" s="355"/>
      <c r="AI10" s="355"/>
      <c r="AJ10" s="355"/>
      <c r="AK10" s="355"/>
      <c r="AL10" s="61"/>
    </row>
    <row r="11" spans="1:38" ht="13.5">
      <c r="A11" s="61"/>
      <c r="B11" s="61"/>
      <c r="C11" s="61"/>
      <c r="D11" s="61"/>
      <c r="E11" s="61"/>
      <c r="F11" s="61"/>
      <c r="G11" s="61"/>
      <c r="H11" s="61"/>
      <c r="I11" s="61"/>
      <c r="J11" s="61"/>
      <c r="K11" s="61"/>
      <c r="L11" s="61"/>
      <c r="M11" s="61"/>
      <c r="N11" s="61"/>
      <c r="O11" s="61"/>
      <c r="P11" s="61"/>
      <c r="Q11" s="61"/>
      <c r="R11" s="61"/>
      <c r="S11" s="357" t="s">
        <v>2</v>
      </c>
      <c r="T11" s="357"/>
      <c r="U11" s="357"/>
      <c r="V11" s="355">
        <f>IF('入力シート'!I6="","",'入力シート'!I6)</f>
      </c>
      <c r="W11" s="355"/>
      <c r="X11" s="355"/>
      <c r="Y11" s="355"/>
      <c r="Z11" s="355"/>
      <c r="AA11" s="355"/>
      <c r="AB11" s="355"/>
      <c r="AC11" s="355"/>
      <c r="AD11" s="355"/>
      <c r="AE11" s="355"/>
      <c r="AF11" s="355"/>
      <c r="AG11" s="355"/>
      <c r="AH11" s="355"/>
      <c r="AI11" s="355"/>
      <c r="AJ11" s="355"/>
      <c r="AK11" s="355"/>
      <c r="AL11" s="61"/>
    </row>
    <row r="12" spans="1:38" ht="13.5" customHeight="1">
      <c r="A12" s="61"/>
      <c r="B12" s="61"/>
      <c r="C12" s="61"/>
      <c r="D12" s="61"/>
      <c r="E12" s="61"/>
      <c r="F12" s="61"/>
      <c r="G12" s="61"/>
      <c r="H12" s="61"/>
      <c r="I12" s="61"/>
      <c r="J12" s="61"/>
      <c r="K12" s="61"/>
      <c r="L12" s="61"/>
      <c r="M12" s="61"/>
      <c r="N12" s="61"/>
      <c r="O12" s="61"/>
      <c r="P12" s="61"/>
      <c r="Q12" s="61"/>
      <c r="R12" s="61"/>
      <c r="S12" s="357"/>
      <c r="T12" s="357"/>
      <c r="U12" s="357"/>
      <c r="V12" s="355">
        <f>IF('入力シート'!I7="","",'入力シート'!I7)</f>
      </c>
      <c r="W12" s="355"/>
      <c r="X12" s="355"/>
      <c r="Y12" s="355"/>
      <c r="Z12" s="355"/>
      <c r="AA12" s="355"/>
      <c r="AB12" s="355"/>
      <c r="AC12" s="355"/>
      <c r="AD12" s="355"/>
      <c r="AE12" s="355"/>
      <c r="AF12" s="355"/>
      <c r="AG12" s="355"/>
      <c r="AH12" s="355"/>
      <c r="AI12" s="355"/>
      <c r="AJ12" s="355"/>
      <c r="AK12" s="355"/>
      <c r="AL12" s="97" t="s">
        <v>46</v>
      </c>
    </row>
    <row r="13" spans="1:38" ht="13.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row>
    <row r="14" spans="1:38" ht="13.5" customHeight="1">
      <c r="A14" s="61"/>
      <c r="B14" s="61"/>
      <c r="C14" s="61"/>
      <c r="D14" s="61"/>
      <c r="E14" s="61"/>
      <c r="F14" s="61"/>
      <c r="G14" s="61"/>
      <c r="H14" s="61"/>
      <c r="I14" s="61"/>
      <c r="J14" s="61"/>
      <c r="K14" s="61"/>
      <c r="L14" s="61"/>
      <c r="M14" s="61"/>
      <c r="N14" s="61"/>
      <c r="O14" s="61"/>
      <c r="P14" s="61"/>
      <c r="Q14" s="61"/>
      <c r="R14" s="61" t="s">
        <v>68</v>
      </c>
      <c r="S14" s="61"/>
      <c r="T14" s="61"/>
      <c r="U14" s="61"/>
      <c r="V14" s="61"/>
      <c r="W14" s="61"/>
      <c r="X14" s="61"/>
      <c r="Y14" s="61"/>
      <c r="Z14" s="61"/>
      <c r="AA14" s="61"/>
      <c r="AB14" s="61"/>
      <c r="AC14" s="61"/>
      <c r="AD14" s="61"/>
      <c r="AE14" s="61"/>
      <c r="AF14" s="61"/>
      <c r="AG14" s="61"/>
      <c r="AH14" s="61"/>
      <c r="AI14" s="61"/>
      <c r="AJ14" s="61"/>
      <c r="AK14" s="61"/>
      <c r="AL14" s="61"/>
    </row>
    <row r="15" spans="1:38" ht="13.5">
      <c r="A15" s="61"/>
      <c r="B15" s="61"/>
      <c r="C15" s="61"/>
      <c r="D15" s="61"/>
      <c r="E15" s="61"/>
      <c r="F15" s="61"/>
      <c r="G15" s="61"/>
      <c r="H15" s="61"/>
      <c r="I15" s="61"/>
      <c r="J15" s="61"/>
      <c r="K15" s="61"/>
      <c r="L15" s="61"/>
      <c r="M15" s="61"/>
      <c r="N15" s="61"/>
      <c r="O15" s="61"/>
      <c r="P15" s="61"/>
      <c r="Q15" s="61"/>
      <c r="R15" s="61"/>
      <c r="S15" s="357" t="s">
        <v>69</v>
      </c>
      <c r="T15" s="357"/>
      <c r="U15" s="357"/>
      <c r="V15" s="355">
        <f>IF('入力シート'!C17="","",'入力シート'!C17)</f>
      </c>
      <c r="W15" s="355"/>
      <c r="X15" s="355"/>
      <c r="Y15" s="355"/>
      <c r="Z15" s="355"/>
      <c r="AA15" s="355"/>
      <c r="AB15" s="355"/>
      <c r="AC15" s="355"/>
      <c r="AD15" s="355"/>
      <c r="AE15" s="355"/>
      <c r="AF15" s="355"/>
      <c r="AG15" s="355"/>
      <c r="AH15" s="355"/>
      <c r="AI15" s="355"/>
      <c r="AJ15" s="355"/>
      <c r="AK15" s="355"/>
      <c r="AL15" s="61"/>
    </row>
    <row r="16" spans="1:38" ht="13.5">
      <c r="A16" s="61"/>
      <c r="B16" s="61"/>
      <c r="C16" s="61"/>
      <c r="D16" s="61"/>
      <c r="E16" s="61"/>
      <c r="F16" s="61"/>
      <c r="G16" s="61"/>
      <c r="H16" s="61"/>
      <c r="I16" s="61"/>
      <c r="J16" s="61"/>
      <c r="K16" s="61"/>
      <c r="L16" s="61"/>
      <c r="M16" s="61"/>
      <c r="N16" s="61"/>
      <c r="O16" s="61"/>
      <c r="P16" s="61"/>
      <c r="Q16" s="61"/>
      <c r="R16" s="61"/>
      <c r="S16" s="357" t="s">
        <v>2</v>
      </c>
      <c r="T16" s="357"/>
      <c r="U16" s="357"/>
      <c r="V16" s="355">
        <f>IF('入力シート'!C18="","",'入力シート'!C18)</f>
      </c>
      <c r="W16" s="355"/>
      <c r="X16" s="355"/>
      <c r="Y16" s="355"/>
      <c r="Z16" s="355"/>
      <c r="AA16" s="355"/>
      <c r="AB16" s="355"/>
      <c r="AC16" s="355"/>
      <c r="AD16" s="355"/>
      <c r="AE16" s="355"/>
      <c r="AF16" s="355"/>
      <c r="AG16" s="355"/>
      <c r="AH16" s="355"/>
      <c r="AI16" s="355"/>
      <c r="AJ16" s="355"/>
      <c r="AK16" s="355"/>
      <c r="AL16" s="97" t="s">
        <v>46</v>
      </c>
    </row>
    <row r="17" spans="1:38" ht="13.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2:38" ht="13.5">
      <c r="B18" s="485" t="s">
        <v>138</v>
      </c>
      <c r="C18" s="485"/>
      <c r="D18" s="485"/>
      <c r="E18" s="485"/>
      <c r="F18" s="485"/>
      <c r="G18" s="485"/>
      <c r="H18" s="485"/>
      <c r="I18" s="485"/>
      <c r="J18" s="485"/>
      <c r="K18" s="485"/>
      <c r="L18" s="485"/>
      <c r="M18" s="485"/>
      <c r="N18" s="485"/>
      <c r="O18" s="485"/>
      <c r="P18" s="485"/>
      <c r="Q18" s="153" t="s">
        <v>47</v>
      </c>
      <c r="R18" s="486" t="s">
        <v>139</v>
      </c>
      <c r="S18" s="486"/>
      <c r="T18" s="154"/>
      <c r="U18" s="153" t="s">
        <v>47</v>
      </c>
      <c r="V18" s="486" t="s">
        <v>140</v>
      </c>
      <c r="W18" s="486"/>
      <c r="X18" s="154"/>
      <c r="Y18" s="153" t="s">
        <v>47</v>
      </c>
      <c r="Z18" s="490" t="s">
        <v>141</v>
      </c>
      <c r="AA18" s="490"/>
      <c r="AB18" s="485" t="s">
        <v>142</v>
      </c>
      <c r="AC18" s="485"/>
      <c r="AD18" s="485"/>
      <c r="AE18" s="485"/>
      <c r="AF18" s="485"/>
      <c r="AG18" s="485"/>
      <c r="AH18" s="485"/>
      <c r="AI18" s="485"/>
      <c r="AJ18" s="485"/>
      <c r="AK18" s="485"/>
      <c r="AL18" s="485"/>
    </row>
    <row r="19" spans="2:38" ht="13.5" customHeight="1">
      <c r="B19" s="155"/>
      <c r="C19" s="155"/>
      <c r="D19" s="155"/>
      <c r="E19" s="155"/>
      <c r="F19" s="155"/>
      <c r="G19" s="155"/>
      <c r="H19" s="155"/>
      <c r="I19" s="155"/>
      <c r="J19" s="155"/>
      <c r="K19" s="155"/>
      <c r="L19" s="155"/>
      <c r="M19" s="155"/>
      <c r="N19" s="155"/>
      <c r="O19" s="155"/>
      <c r="P19" s="155"/>
      <c r="Q19" s="156"/>
      <c r="R19" s="154"/>
      <c r="S19" s="154"/>
      <c r="T19" s="154"/>
      <c r="U19" s="156"/>
      <c r="V19" s="154"/>
      <c r="W19" s="154"/>
      <c r="X19" s="154"/>
      <c r="Y19" s="156"/>
      <c r="Z19" s="157"/>
      <c r="AA19" s="157"/>
      <c r="AB19" s="152"/>
      <c r="AC19" s="152"/>
      <c r="AD19" s="152"/>
      <c r="AE19" s="152"/>
      <c r="AF19" s="152"/>
      <c r="AG19" s="152"/>
      <c r="AH19" s="152"/>
      <c r="AI19" s="152"/>
      <c r="AJ19" s="152"/>
      <c r="AK19" s="152"/>
      <c r="AL19" s="152"/>
    </row>
    <row r="20" spans="19:39" ht="13.5" customHeight="1" thickBot="1">
      <c r="S20" s="158" t="s">
        <v>143</v>
      </c>
      <c r="AM20" s="151"/>
    </row>
    <row r="21" spans="1:39" ht="13.5" customHeight="1">
      <c r="A21" s="360" t="s">
        <v>71</v>
      </c>
      <c r="B21" s="361"/>
      <c r="C21" s="361"/>
      <c r="D21" s="361"/>
      <c r="E21" s="361"/>
      <c r="F21" s="361"/>
      <c r="G21" s="361"/>
      <c r="H21" s="362">
        <f>IF('入力シート'!C11="","",'入力シート'!C11)</f>
      </c>
      <c r="I21" s="362"/>
      <c r="J21" s="362"/>
      <c r="K21" s="362"/>
      <c r="L21" s="362"/>
      <c r="M21" s="362"/>
      <c r="N21" s="362"/>
      <c r="O21" s="362"/>
      <c r="P21" s="362"/>
      <c r="Q21" s="362"/>
      <c r="R21" s="362"/>
      <c r="S21" s="362"/>
      <c r="T21" s="368" t="s">
        <v>72</v>
      </c>
      <c r="U21" s="368"/>
      <c r="V21" s="368"/>
      <c r="W21" s="368"/>
      <c r="X21" s="368"/>
      <c r="Y21" s="368"/>
      <c r="Z21" s="368"/>
      <c r="AA21" s="362">
        <f>IF('入力シート'!C12="","",'入力シート'!C12)</f>
      </c>
      <c r="AB21" s="362"/>
      <c r="AC21" s="362"/>
      <c r="AD21" s="362"/>
      <c r="AE21" s="362"/>
      <c r="AF21" s="362"/>
      <c r="AG21" s="362"/>
      <c r="AH21" s="362"/>
      <c r="AI21" s="362"/>
      <c r="AJ21" s="362"/>
      <c r="AK21" s="362"/>
      <c r="AL21" s="370"/>
      <c r="AM21" s="151"/>
    </row>
    <row r="22" spans="1:39" ht="13.5" customHeight="1">
      <c r="A22" s="358"/>
      <c r="B22" s="359"/>
      <c r="C22" s="359"/>
      <c r="D22" s="359"/>
      <c r="E22" s="359"/>
      <c r="F22" s="359"/>
      <c r="G22" s="359"/>
      <c r="H22" s="363"/>
      <c r="I22" s="363"/>
      <c r="J22" s="363"/>
      <c r="K22" s="363"/>
      <c r="L22" s="363"/>
      <c r="M22" s="363"/>
      <c r="N22" s="363"/>
      <c r="O22" s="363"/>
      <c r="P22" s="363"/>
      <c r="Q22" s="363"/>
      <c r="R22" s="363"/>
      <c r="S22" s="363"/>
      <c r="T22" s="369"/>
      <c r="U22" s="369"/>
      <c r="V22" s="369"/>
      <c r="W22" s="369"/>
      <c r="X22" s="369"/>
      <c r="Y22" s="369"/>
      <c r="Z22" s="369"/>
      <c r="AA22" s="363"/>
      <c r="AB22" s="363"/>
      <c r="AC22" s="363"/>
      <c r="AD22" s="363"/>
      <c r="AE22" s="363"/>
      <c r="AF22" s="363"/>
      <c r="AG22" s="363"/>
      <c r="AH22" s="363"/>
      <c r="AI22" s="363"/>
      <c r="AJ22" s="363"/>
      <c r="AK22" s="363"/>
      <c r="AL22" s="371"/>
      <c r="AM22" s="151"/>
    </row>
    <row r="23" spans="1:39" ht="13.5" customHeight="1">
      <c r="A23" s="372" t="s">
        <v>73</v>
      </c>
      <c r="B23" s="373"/>
      <c r="C23" s="373"/>
      <c r="D23" s="373"/>
      <c r="E23" s="373"/>
      <c r="F23" s="373"/>
      <c r="G23" s="373"/>
      <c r="H23" s="377">
        <f>IF('入力シート'!C13="","",'入力シート'!C13)</f>
      </c>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9"/>
      <c r="AM23" s="151"/>
    </row>
    <row r="24" spans="1:39" ht="13.5" customHeight="1">
      <c r="A24" s="372"/>
      <c r="B24" s="373"/>
      <c r="C24" s="373"/>
      <c r="D24" s="373"/>
      <c r="E24" s="373"/>
      <c r="F24" s="373"/>
      <c r="G24" s="373"/>
      <c r="H24" s="380"/>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2"/>
      <c r="AM24" s="151"/>
    </row>
    <row r="25" spans="1:39" ht="13.5" customHeight="1">
      <c r="A25" s="372"/>
      <c r="B25" s="373"/>
      <c r="C25" s="373"/>
      <c r="D25" s="373"/>
      <c r="E25" s="373"/>
      <c r="F25" s="373"/>
      <c r="G25" s="373"/>
      <c r="H25" s="122" t="str">
        <f>IF('入力シート'!C10="一般使用成績調査","■","□")</f>
        <v>□</v>
      </c>
      <c r="I25" s="383" t="s">
        <v>74</v>
      </c>
      <c r="J25" s="383"/>
      <c r="K25" s="383"/>
      <c r="L25" s="383"/>
      <c r="M25" s="383"/>
      <c r="N25" s="383"/>
      <c r="O25" s="383"/>
      <c r="P25" s="98"/>
      <c r="Q25" s="123" t="str">
        <f>IF('入力シート'!C10="特定使用成績調査","■","□")</f>
        <v>□</v>
      </c>
      <c r="R25" s="356" t="s">
        <v>75</v>
      </c>
      <c r="S25" s="356"/>
      <c r="T25" s="356"/>
      <c r="U25" s="356"/>
      <c r="V25" s="356"/>
      <c r="W25" s="356"/>
      <c r="X25" s="356"/>
      <c r="Y25" s="98"/>
      <c r="Z25" s="123" t="str">
        <f>IF('入力シート'!C10="使用成績比較調査","■","□")</f>
        <v>□</v>
      </c>
      <c r="AA25" s="356" t="s">
        <v>76</v>
      </c>
      <c r="AB25" s="356"/>
      <c r="AC25" s="356"/>
      <c r="AD25" s="356"/>
      <c r="AE25" s="356"/>
      <c r="AF25" s="356"/>
      <c r="AG25" s="356"/>
      <c r="AH25" s="98"/>
      <c r="AI25" s="98"/>
      <c r="AJ25" s="98"/>
      <c r="AK25" s="98"/>
      <c r="AL25" s="99"/>
      <c r="AM25" s="151"/>
    </row>
    <row r="26" spans="1:39" ht="13.5" customHeight="1">
      <c r="A26" s="558" t="s">
        <v>144</v>
      </c>
      <c r="B26" s="559"/>
      <c r="C26" s="559"/>
      <c r="D26" s="559"/>
      <c r="E26" s="559"/>
      <c r="F26" s="559"/>
      <c r="G26" s="559"/>
      <c r="H26" s="560" t="s">
        <v>145</v>
      </c>
      <c r="I26" s="561"/>
      <c r="J26" s="561"/>
      <c r="K26" s="561"/>
      <c r="L26" s="561"/>
      <c r="M26" s="561"/>
      <c r="N26" s="561"/>
      <c r="O26" s="397"/>
      <c r="P26" s="397"/>
      <c r="Q26" s="161" t="s">
        <v>77</v>
      </c>
      <c r="R26" s="162"/>
      <c r="S26" s="163"/>
      <c r="T26" s="162"/>
      <c r="U26" s="162"/>
      <c r="V26" s="162"/>
      <c r="W26" s="162"/>
      <c r="X26" s="162"/>
      <c r="Y26" s="162"/>
      <c r="Z26" s="162"/>
      <c r="AA26" s="162"/>
      <c r="AB26" s="162"/>
      <c r="AC26" s="162"/>
      <c r="AD26" s="162"/>
      <c r="AE26" s="162"/>
      <c r="AF26" s="162"/>
      <c r="AG26" s="162"/>
      <c r="AH26" s="162"/>
      <c r="AI26" s="162"/>
      <c r="AJ26" s="162"/>
      <c r="AK26" s="162"/>
      <c r="AL26" s="164"/>
      <c r="AM26" s="151"/>
    </row>
    <row r="27" spans="1:39" ht="13.5" customHeight="1">
      <c r="A27" s="558"/>
      <c r="B27" s="559"/>
      <c r="C27" s="559"/>
      <c r="D27" s="559"/>
      <c r="E27" s="559"/>
      <c r="F27" s="559"/>
      <c r="G27" s="559"/>
      <c r="H27" s="562" t="s">
        <v>146</v>
      </c>
      <c r="I27" s="563"/>
      <c r="J27" s="563"/>
      <c r="K27" s="563"/>
      <c r="L27" s="563"/>
      <c r="M27" s="563"/>
      <c r="N27" s="563"/>
      <c r="O27" s="547"/>
      <c r="P27" s="547"/>
      <c r="Q27" s="165" t="s">
        <v>77</v>
      </c>
      <c r="R27" s="476" t="s">
        <v>187</v>
      </c>
      <c r="S27" s="476"/>
      <c r="T27" s="476"/>
      <c r="U27" s="476"/>
      <c r="V27" s="476"/>
      <c r="W27" s="476"/>
      <c r="X27" s="107"/>
      <c r="Y27" s="165" t="s">
        <v>147</v>
      </c>
      <c r="Z27" s="159"/>
      <c r="AA27" s="159"/>
      <c r="AB27" s="159"/>
      <c r="AC27" s="159"/>
      <c r="AD27" s="159"/>
      <c r="AE27" s="159"/>
      <c r="AF27" s="159"/>
      <c r="AG27" s="159"/>
      <c r="AH27" s="159"/>
      <c r="AI27" s="159"/>
      <c r="AJ27" s="159"/>
      <c r="AK27" s="159"/>
      <c r="AL27" s="160"/>
      <c r="AM27" s="151"/>
    </row>
    <row r="28" spans="1:39" ht="13.5" customHeight="1">
      <c r="A28" s="558" t="s">
        <v>78</v>
      </c>
      <c r="B28" s="559"/>
      <c r="C28" s="559"/>
      <c r="D28" s="559"/>
      <c r="E28" s="559"/>
      <c r="F28" s="559"/>
      <c r="G28" s="559"/>
      <c r="H28" s="166"/>
      <c r="I28" s="548" t="s">
        <v>79</v>
      </c>
      <c r="J28" s="548"/>
      <c r="K28" s="397"/>
      <c r="L28" s="397"/>
      <c r="M28" s="397"/>
      <c r="N28" s="397"/>
      <c r="O28" s="548" t="s">
        <v>80</v>
      </c>
      <c r="P28" s="397"/>
      <c r="Q28" s="397"/>
      <c r="R28" s="548" t="s">
        <v>81</v>
      </c>
      <c r="S28" s="397"/>
      <c r="T28" s="397"/>
      <c r="U28" s="548" t="s">
        <v>82</v>
      </c>
      <c r="V28" s="548" t="s">
        <v>83</v>
      </c>
      <c r="W28" s="548" t="s">
        <v>79</v>
      </c>
      <c r="X28" s="548"/>
      <c r="Y28" s="397"/>
      <c r="Z28" s="397"/>
      <c r="AA28" s="397"/>
      <c r="AB28" s="397"/>
      <c r="AC28" s="548" t="s">
        <v>80</v>
      </c>
      <c r="AD28" s="397"/>
      <c r="AE28" s="397"/>
      <c r="AF28" s="548" t="s">
        <v>81</v>
      </c>
      <c r="AG28" s="397"/>
      <c r="AH28" s="397"/>
      <c r="AI28" s="548" t="s">
        <v>82</v>
      </c>
      <c r="AJ28" s="162"/>
      <c r="AK28" s="162"/>
      <c r="AL28" s="164"/>
      <c r="AM28" s="151"/>
    </row>
    <row r="29" spans="1:39" ht="13.5" customHeight="1">
      <c r="A29" s="558"/>
      <c r="B29" s="559"/>
      <c r="C29" s="559"/>
      <c r="D29" s="559"/>
      <c r="E29" s="559"/>
      <c r="F29" s="559"/>
      <c r="G29" s="559"/>
      <c r="H29" s="167"/>
      <c r="I29" s="549"/>
      <c r="J29" s="549"/>
      <c r="K29" s="547"/>
      <c r="L29" s="547"/>
      <c r="M29" s="547"/>
      <c r="N29" s="547"/>
      <c r="O29" s="549"/>
      <c r="P29" s="547"/>
      <c r="Q29" s="547"/>
      <c r="R29" s="549"/>
      <c r="S29" s="547"/>
      <c r="T29" s="547"/>
      <c r="U29" s="549"/>
      <c r="V29" s="549"/>
      <c r="W29" s="549"/>
      <c r="X29" s="549"/>
      <c r="Y29" s="547"/>
      <c r="Z29" s="547"/>
      <c r="AA29" s="547"/>
      <c r="AB29" s="547"/>
      <c r="AC29" s="549"/>
      <c r="AD29" s="547"/>
      <c r="AE29" s="547"/>
      <c r="AF29" s="549"/>
      <c r="AG29" s="547"/>
      <c r="AH29" s="547"/>
      <c r="AI29" s="549"/>
      <c r="AJ29" s="159"/>
      <c r="AK29" s="159"/>
      <c r="AL29" s="160"/>
      <c r="AM29" s="151"/>
    </row>
    <row r="30" spans="1:39" ht="13.5" customHeight="1">
      <c r="A30" s="550" t="s">
        <v>148</v>
      </c>
      <c r="B30" s="481"/>
      <c r="C30" s="481"/>
      <c r="D30" s="481"/>
      <c r="E30" s="481"/>
      <c r="F30" s="481"/>
      <c r="G30" s="482"/>
      <c r="H30" s="166"/>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2"/>
      <c r="AK30" s="162"/>
      <c r="AL30" s="164"/>
      <c r="AM30" s="151"/>
    </row>
    <row r="31" spans="1:39" ht="13.5" customHeight="1">
      <c r="A31" s="488"/>
      <c r="B31" s="474"/>
      <c r="C31" s="474"/>
      <c r="D31" s="474"/>
      <c r="E31" s="474"/>
      <c r="F31" s="474"/>
      <c r="G31" s="475"/>
      <c r="H31" s="522" t="s">
        <v>149</v>
      </c>
      <c r="I31" s="474"/>
      <c r="J31" s="474"/>
      <c r="K31" s="153" t="s">
        <v>47</v>
      </c>
      <c r="L31" s="169" t="s">
        <v>150</v>
      </c>
      <c r="M31" s="169" t="s">
        <v>151</v>
      </c>
      <c r="N31" s="153" t="s">
        <v>47</v>
      </c>
      <c r="O31" s="169" t="s">
        <v>152</v>
      </c>
      <c r="P31" s="170"/>
      <c r="Q31" s="170"/>
      <c r="R31" s="170"/>
      <c r="S31" s="170"/>
      <c r="T31" s="170"/>
      <c r="U31" s="170"/>
      <c r="V31" s="170"/>
      <c r="W31" s="170"/>
      <c r="X31" s="170"/>
      <c r="Y31" s="170"/>
      <c r="Z31" s="170"/>
      <c r="AA31" s="170"/>
      <c r="AB31" s="170"/>
      <c r="AC31" s="170"/>
      <c r="AD31" s="170"/>
      <c r="AE31" s="170"/>
      <c r="AF31" s="170"/>
      <c r="AG31" s="170"/>
      <c r="AH31" s="170"/>
      <c r="AI31" s="170"/>
      <c r="AJ31" s="156"/>
      <c r="AK31" s="156"/>
      <c r="AL31" s="171"/>
      <c r="AM31" s="151"/>
    </row>
    <row r="32" spans="1:39" ht="13.5" customHeight="1">
      <c r="A32" s="488"/>
      <c r="B32" s="474"/>
      <c r="C32" s="474"/>
      <c r="D32" s="474"/>
      <c r="E32" s="474"/>
      <c r="F32" s="474"/>
      <c r="G32" s="475"/>
      <c r="H32" s="172"/>
      <c r="I32" s="173" t="s">
        <v>153</v>
      </c>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56"/>
      <c r="AK32" s="156"/>
      <c r="AL32" s="171"/>
      <c r="AM32" s="151"/>
    </row>
    <row r="33" spans="1:39" ht="13.5" customHeight="1">
      <c r="A33" s="488"/>
      <c r="B33" s="474"/>
      <c r="C33" s="474"/>
      <c r="D33" s="474"/>
      <c r="E33" s="474"/>
      <c r="F33" s="474"/>
      <c r="G33" s="475"/>
      <c r="H33" s="426"/>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428"/>
      <c r="AM33" s="151"/>
    </row>
    <row r="34" spans="1:39" ht="13.5" customHeight="1">
      <c r="A34" s="488"/>
      <c r="B34" s="474"/>
      <c r="C34" s="474"/>
      <c r="D34" s="474"/>
      <c r="E34" s="474"/>
      <c r="F34" s="474"/>
      <c r="G34" s="475"/>
      <c r="H34" s="426"/>
      <c r="I34" s="554"/>
      <c r="J34" s="554"/>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554"/>
      <c r="AI34" s="554"/>
      <c r="AJ34" s="554"/>
      <c r="AK34" s="554"/>
      <c r="AL34" s="428"/>
      <c r="AM34" s="151"/>
    </row>
    <row r="35" spans="1:39" ht="13.5" customHeight="1">
      <c r="A35" s="488"/>
      <c r="B35" s="474"/>
      <c r="C35" s="474"/>
      <c r="D35" s="474"/>
      <c r="E35" s="474"/>
      <c r="F35" s="474"/>
      <c r="G35" s="475"/>
      <c r="H35" s="426"/>
      <c r="I35" s="554"/>
      <c r="J35" s="554"/>
      <c r="K35" s="554"/>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554"/>
      <c r="AI35" s="554"/>
      <c r="AJ35" s="554"/>
      <c r="AK35" s="554"/>
      <c r="AL35" s="428"/>
      <c r="AM35" s="151"/>
    </row>
    <row r="36" spans="1:39" ht="13.5" customHeight="1">
      <c r="A36" s="488"/>
      <c r="B36" s="474"/>
      <c r="C36" s="474"/>
      <c r="D36" s="474"/>
      <c r="E36" s="474"/>
      <c r="F36" s="474"/>
      <c r="G36" s="475"/>
      <c r="H36" s="426"/>
      <c r="I36" s="554"/>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428"/>
      <c r="AM36" s="151"/>
    </row>
    <row r="37" spans="1:39" ht="13.5" customHeight="1">
      <c r="A37" s="488"/>
      <c r="B37" s="474"/>
      <c r="C37" s="474"/>
      <c r="D37" s="474"/>
      <c r="E37" s="474"/>
      <c r="F37" s="474"/>
      <c r="G37" s="475"/>
      <c r="H37" s="426"/>
      <c r="I37" s="554"/>
      <c r="J37" s="554"/>
      <c r="K37" s="554"/>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4"/>
      <c r="AK37" s="554"/>
      <c r="AL37" s="428"/>
      <c r="AM37" s="151"/>
    </row>
    <row r="38" spans="1:39" ht="13.5" customHeight="1">
      <c r="A38" s="488"/>
      <c r="B38" s="474"/>
      <c r="C38" s="474"/>
      <c r="D38" s="474"/>
      <c r="E38" s="474"/>
      <c r="F38" s="474"/>
      <c r="G38" s="475"/>
      <c r="H38" s="426"/>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4"/>
      <c r="AJ38" s="554"/>
      <c r="AK38" s="554"/>
      <c r="AL38" s="428"/>
      <c r="AM38" s="151"/>
    </row>
    <row r="39" spans="1:39" ht="13.5" customHeight="1" thickBot="1">
      <c r="A39" s="551"/>
      <c r="B39" s="552"/>
      <c r="C39" s="552"/>
      <c r="D39" s="552"/>
      <c r="E39" s="552"/>
      <c r="F39" s="552"/>
      <c r="G39" s="553"/>
      <c r="H39" s="555"/>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7"/>
      <c r="AM39" s="169"/>
    </row>
    <row r="40" spans="1:39" ht="14.25" customHeight="1">
      <c r="A40" s="169"/>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51"/>
    </row>
    <row r="41" spans="1:39" ht="14.25" thickBot="1">
      <c r="A41" s="151" t="s">
        <v>154</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row>
    <row r="42" spans="1:39" ht="13.5">
      <c r="A42" s="528" t="s">
        <v>0</v>
      </c>
      <c r="B42" s="473"/>
      <c r="C42" s="530" t="s">
        <v>155</v>
      </c>
      <c r="D42" s="472"/>
      <c r="E42" s="472"/>
      <c r="F42" s="472"/>
      <c r="G42" s="472"/>
      <c r="H42" s="472"/>
      <c r="I42" s="473"/>
      <c r="J42" s="530" t="s">
        <v>156</v>
      </c>
      <c r="K42" s="472"/>
      <c r="L42" s="472"/>
      <c r="M42" s="472"/>
      <c r="N42" s="472"/>
      <c r="O42" s="473"/>
      <c r="P42" s="530" t="s">
        <v>157</v>
      </c>
      <c r="Q42" s="472"/>
      <c r="R42" s="472"/>
      <c r="S42" s="472"/>
      <c r="T42" s="472"/>
      <c r="U42" s="472"/>
      <c r="V42" s="472"/>
      <c r="W42" s="472"/>
      <c r="X42" s="472"/>
      <c r="Y42" s="472"/>
      <c r="Z42" s="472"/>
      <c r="AA42" s="472"/>
      <c r="AB42" s="472"/>
      <c r="AC42" s="472"/>
      <c r="AD42" s="472"/>
      <c r="AE42" s="472"/>
      <c r="AF42" s="472"/>
      <c r="AG42" s="472"/>
      <c r="AH42" s="472"/>
      <c r="AI42" s="472"/>
      <c r="AJ42" s="472"/>
      <c r="AK42" s="472"/>
      <c r="AL42" s="532"/>
      <c r="AM42" s="151"/>
    </row>
    <row r="43" spans="1:48" ht="13.5" customHeight="1">
      <c r="A43" s="529"/>
      <c r="B43" s="477"/>
      <c r="C43" s="531"/>
      <c r="D43" s="476"/>
      <c r="E43" s="476"/>
      <c r="F43" s="476"/>
      <c r="G43" s="476"/>
      <c r="H43" s="476"/>
      <c r="I43" s="477"/>
      <c r="J43" s="531"/>
      <c r="K43" s="476"/>
      <c r="L43" s="476"/>
      <c r="M43" s="476"/>
      <c r="N43" s="476"/>
      <c r="O43" s="477"/>
      <c r="P43" s="531"/>
      <c r="Q43" s="476"/>
      <c r="R43" s="476"/>
      <c r="S43" s="476"/>
      <c r="T43" s="476"/>
      <c r="U43" s="476"/>
      <c r="V43" s="476"/>
      <c r="W43" s="476"/>
      <c r="X43" s="476"/>
      <c r="Y43" s="476"/>
      <c r="Z43" s="476"/>
      <c r="AA43" s="476"/>
      <c r="AB43" s="476"/>
      <c r="AC43" s="476"/>
      <c r="AD43" s="476"/>
      <c r="AE43" s="476"/>
      <c r="AF43" s="476"/>
      <c r="AG43" s="476"/>
      <c r="AH43" s="476"/>
      <c r="AI43" s="476"/>
      <c r="AJ43" s="476"/>
      <c r="AK43" s="476"/>
      <c r="AL43" s="533"/>
      <c r="AM43" s="151"/>
      <c r="AQ43" s="220"/>
      <c r="AR43" s="220"/>
      <c r="AS43" s="220"/>
      <c r="AT43" s="220"/>
      <c r="AU43" s="220"/>
      <c r="AV43" s="220"/>
    </row>
    <row r="44" spans="1:48" ht="13.5" customHeight="1">
      <c r="A44" s="534" t="s">
        <v>158</v>
      </c>
      <c r="B44" s="535"/>
      <c r="C44" s="538" t="s">
        <v>159</v>
      </c>
      <c r="D44" s="539"/>
      <c r="E44" s="539"/>
      <c r="F44" s="539"/>
      <c r="G44" s="539"/>
      <c r="H44" s="539"/>
      <c r="I44" s="540"/>
      <c r="J44" s="505">
        <f>(V44*AA44)+(V46*AA46)+(V48*AA48)</f>
        <v>0</v>
      </c>
      <c r="K44" s="506"/>
      <c r="L44" s="506"/>
      <c r="M44" s="506"/>
      <c r="N44" s="506"/>
      <c r="O44" s="509" t="s">
        <v>250</v>
      </c>
      <c r="P44" s="491" t="s">
        <v>160</v>
      </c>
      <c r="Q44" s="492"/>
      <c r="R44" s="492"/>
      <c r="S44" s="492"/>
      <c r="T44" s="492"/>
      <c r="U44" s="492"/>
      <c r="V44" s="495">
        <v>20000</v>
      </c>
      <c r="W44" s="495"/>
      <c r="X44" s="495"/>
      <c r="Y44" s="497" t="s">
        <v>161</v>
      </c>
      <c r="Z44" s="497"/>
      <c r="AA44" s="499"/>
      <c r="AB44" s="499"/>
      <c r="AC44" s="526" t="s">
        <v>285</v>
      </c>
      <c r="AD44" s="526"/>
      <c r="AE44" s="526"/>
      <c r="AF44" s="526"/>
      <c r="AG44" s="526"/>
      <c r="AH44" s="526"/>
      <c r="AI44" s="526"/>
      <c r="AJ44" s="526"/>
      <c r="AK44" s="526"/>
      <c r="AL44" s="527"/>
      <c r="AM44" s="151"/>
      <c r="AQ44" s="220"/>
      <c r="AR44" s="220"/>
      <c r="AS44" s="220"/>
      <c r="AT44" s="220"/>
      <c r="AU44" s="220"/>
      <c r="AV44" s="220"/>
    </row>
    <row r="45" spans="1:48" ht="13.5" customHeight="1">
      <c r="A45" s="536"/>
      <c r="B45" s="537"/>
      <c r="C45" s="541"/>
      <c r="D45" s="542"/>
      <c r="E45" s="542"/>
      <c r="F45" s="542"/>
      <c r="G45" s="542"/>
      <c r="H45" s="542"/>
      <c r="I45" s="543"/>
      <c r="J45" s="524"/>
      <c r="K45" s="525"/>
      <c r="L45" s="525"/>
      <c r="M45" s="525"/>
      <c r="N45" s="525"/>
      <c r="O45" s="517"/>
      <c r="P45" s="493"/>
      <c r="Q45" s="494"/>
      <c r="R45" s="494"/>
      <c r="S45" s="494"/>
      <c r="T45" s="494"/>
      <c r="U45" s="494"/>
      <c r="V45" s="496"/>
      <c r="W45" s="496"/>
      <c r="X45" s="496"/>
      <c r="Y45" s="498"/>
      <c r="Z45" s="498"/>
      <c r="AA45" s="500"/>
      <c r="AB45" s="500"/>
      <c r="AC45" s="526"/>
      <c r="AD45" s="526"/>
      <c r="AE45" s="526"/>
      <c r="AF45" s="526"/>
      <c r="AG45" s="526"/>
      <c r="AH45" s="526"/>
      <c r="AI45" s="526"/>
      <c r="AJ45" s="526"/>
      <c r="AK45" s="526"/>
      <c r="AL45" s="527"/>
      <c r="AM45" s="151"/>
      <c r="AQ45" s="220"/>
      <c r="AR45" s="220"/>
      <c r="AS45" s="220"/>
      <c r="AT45" s="220"/>
      <c r="AU45" s="220"/>
      <c r="AV45" s="220"/>
    </row>
    <row r="46" spans="1:48" ht="13.5" customHeight="1">
      <c r="A46" s="536"/>
      <c r="B46" s="537"/>
      <c r="C46" s="541"/>
      <c r="D46" s="542"/>
      <c r="E46" s="542"/>
      <c r="F46" s="542"/>
      <c r="G46" s="542"/>
      <c r="H46" s="542"/>
      <c r="I46" s="543"/>
      <c r="J46" s="524"/>
      <c r="K46" s="525"/>
      <c r="L46" s="525"/>
      <c r="M46" s="525"/>
      <c r="N46" s="525"/>
      <c r="O46" s="517"/>
      <c r="P46" s="491" t="s">
        <v>162</v>
      </c>
      <c r="Q46" s="492"/>
      <c r="R46" s="492"/>
      <c r="S46" s="492"/>
      <c r="T46" s="492"/>
      <c r="U46" s="492"/>
      <c r="V46" s="495">
        <v>30000</v>
      </c>
      <c r="W46" s="495"/>
      <c r="X46" s="495"/>
      <c r="Y46" s="497" t="s">
        <v>161</v>
      </c>
      <c r="Z46" s="497"/>
      <c r="AA46" s="499"/>
      <c r="AB46" s="499"/>
      <c r="AC46" s="501" t="s">
        <v>285</v>
      </c>
      <c r="AD46" s="501"/>
      <c r="AE46" s="501"/>
      <c r="AF46" s="501"/>
      <c r="AG46" s="501"/>
      <c r="AH46" s="501"/>
      <c r="AI46" s="501"/>
      <c r="AJ46" s="501"/>
      <c r="AK46" s="501"/>
      <c r="AL46" s="502"/>
      <c r="AM46" s="151"/>
      <c r="AQ46" s="220"/>
      <c r="AR46" s="220"/>
      <c r="AS46" s="220"/>
      <c r="AT46" s="220"/>
      <c r="AU46" s="220"/>
      <c r="AV46" s="220"/>
    </row>
    <row r="47" spans="1:48" ht="13.5" customHeight="1">
      <c r="A47" s="536"/>
      <c r="B47" s="537"/>
      <c r="C47" s="541"/>
      <c r="D47" s="542"/>
      <c r="E47" s="542"/>
      <c r="F47" s="542"/>
      <c r="G47" s="542"/>
      <c r="H47" s="542"/>
      <c r="I47" s="543"/>
      <c r="J47" s="524"/>
      <c r="K47" s="525"/>
      <c r="L47" s="525"/>
      <c r="M47" s="525"/>
      <c r="N47" s="525"/>
      <c r="O47" s="517"/>
      <c r="P47" s="493"/>
      <c r="Q47" s="494"/>
      <c r="R47" s="494"/>
      <c r="S47" s="494"/>
      <c r="T47" s="494"/>
      <c r="U47" s="494"/>
      <c r="V47" s="496"/>
      <c r="W47" s="496"/>
      <c r="X47" s="496"/>
      <c r="Y47" s="498"/>
      <c r="Z47" s="498"/>
      <c r="AA47" s="500"/>
      <c r="AB47" s="500"/>
      <c r="AC47" s="503"/>
      <c r="AD47" s="503"/>
      <c r="AE47" s="503"/>
      <c r="AF47" s="503"/>
      <c r="AG47" s="503"/>
      <c r="AH47" s="503"/>
      <c r="AI47" s="503"/>
      <c r="AJ47" s="503"/>
      <c r="AK47" s="503"/>
      <c r="AL47" s="504"/>
      <c r="AM47" s="151"/>
      <c r="AQ47" s="220"/>
      <c r="AR47" s="220"/>
      <c r="AS47" s="220"/>
      <c r="AT47" s="220"/>
      <c r="AU47" s="220"/>
      <c r="AV47" s="220"/>
    </row>
    <row r="48" spans="1:48" ht="13.5" customHeight="1">
      <c r="A48" s="536"/>
      <c r="B48" s="537"/>
      <c r="C48" s="541"/>
      <c r="D48" s="542"/>
      <c r="E48" s="542"/>
      <c r="F48" s="542"/>
      <c r="G48" s="542"/>
      <c r="H48" s="542"/>
      <c r="I48" s="543"/>
      <c r="J48" s="524"/>
      <c r="K48" s="525"/>
      <c r="L48" s="525"/>
      <c r="M48" s="525"/>
      <c r="N48" s="525"/>
      <c r="O48" s="517"/>
      <c r="P48" s="491" t="s">
        <v>163</v>
      </c>
      <c r="Q48" s="492"/>
      <c r="R48" s="492"/>
      <c r="S48" s="492"/>
      <c r="T48" s="492"/>
      <c r="U48" s="492"/>
      <c r="V48" s="495">
        <v>30000</v>
      </c>
      <c r="W48" s="495"/>
      <c r="X48" s="495"/>
      <c r="Y48" s="497" t="s">
        <v>161</v>
      </c>
      <c r="Z48" s="497"/>
      <c r="AA48" s="499"/>
      <c r="AB48" s="499"/>
      <c r="AC48" s="501" t="s">
        <v>285</v>
      </c>
      <c r="AD48" s="501"/>
      <c r="AE48" s="501"/>
      <c r="AF48" s="501"/>
      <c r="AG48" s="501"/>
      <c r="AH48" s="501"/>
      <c r="AI48" s="501"/>
      <c r="AJ48" s="501"/>
      <c r="AK48" s="501"/>
      <c r="AL48" s="502"/>
      <c r="AM48" s="151"/>
      <c r="AQ48" s="220"/>
      <c r="AR48" s="220"/>
      <c r="AS48" s="220"/>
      <c r="AT48" s="220"/>
      <c r="AU48" s="220"/>
      <c r="AV48" s="220"/>
    </row>
    <row r="49" spans="1:39" ht="13.5">
      <c r="A49" s="536"/>
      <c r="B49" s="537"/>
      <c r="C49" s="544"/>
      <c r="D49" s="545"/>
      <c r="E49" s="545"/>
      <c r="F49" s="545"/>
      <c r="G49" s="545"/>
      <c r="H49" s="545"/>
      <c r="I49" s="546"/>
      <c r="J49" s="524"/>
      <c r="K49" s="525"/>
      <c r="L49" s="525"/>
      <c r="M49" s="525"/>
      <c r="N49" s="525"/>
      <c r="O49" s="517"/>
      <c r="P49" s="493"/>
      <c r="Q49" s="494"/>
      <c r="R49" s="494"/>
      <c r="S49" s="494"/>
      <c r="T49" s="494"/>
      <c r="U49" s="494"/>
      <c r="V49" s="496"/>
      <c r="W49" s="496"/>
      <c r="X49" s="496"/>
      <c r="Y49" s="498"/>
      <c r="Z49" s="498"/>
      <c r="AA49" s="500"/>
      <c r="AB49" s="500"/>
      <c r="AC49" s="503"/>
      <c r="AD49" s="503"/>
      <c r="AE49" s="503"/>
      <c r="AF49" s="503"/>
      <c r="AG49" s="503"/>
      <c r="AH49" s="503"/>
      <c r="AI49" s="503"/>
      <c r="AJ49" s="503"/>
      <c r="AK49" s="503"/>
      <c r="AL49" s="504"/>
      <c r="AM49" s="151"/>
    </row>
    <row r="50" spans="1:39" ht="13.5">
      <c r="A50" s="487" t="s">
        <v>283</v>
      </c>
      <c r="B50" s="481"/>
      <c r="C50" s="481"/>
      <c r="D50" s="481"/>
      <c r="E50" s="481"/>
      <c r="F50" s="481"/>
      <c r="G50" s="481"/>
      <c r="H50" s="481"/>
      <c r="I50" s="482"/>
      <c r="J50" s="505">
        <f>J44*0.1</f>
        <v>0</v>
      </c>
      <c r="K50" s="506"/>
      <c r="L50" s="506"/>
      <c r="M50" s="506"/>
      <c r="N50" s="506"/>
      <c r="O50" s="509" t="s">
        <v>251</v>
      </c>
      <c r="P50" s="520" t="s">
        <v>286</v>
      </c>
      <c r="Q50" s="481"/>
      <c r="R50" s="481"/>
      <c r="S50" s="481"/>
      <c r="T50" s="481"/>
      <c r="U50" s="481"/>
      <c r="V50" s="481"/>
      <c r="W50" s="481"/>
      <c r="X50" s="481"/>
      <c r="Y50" s="481"/>
      <c r="Z50" s="481"/>
      <c r="AA50" s="481"/>
      <c r="AB50" s="481"/>
      <c r="AC50" s="481"/>
      <c r="AD50" s="481"/>
      <c r="AE50" s="481"/>
      <c r="AF50" s="481"/>
      <c r="AG50" s="481"/>
      <c r="AH50" s="481"/>
      <c r="AI50" s="481"/>
      <c r="AJ50" s="481"/>
      <c r="AK50" s="481"/>
      <c r="AL50" s="521"/>
      <c r="AM50" s="151"/>
    </row>
    <row r="51" spans="1:39" ht="14.25" thickBot="1">
      <c r="A51" s="488"/>
      <c r="B51" s="489"/>
      <c r="C51" s="489"/>
      <c r="D51" s="489"/>
      <c r="E51" s="489"/>
      <c r="F51" s="489"/>
      <c r="G51" s="489"/>
      <c r="H51" s="489"/>
      <c r="I51" s="475"/>
      <c r="J51" s="507"/>
      <c r="K51" s="508"/>
      <c r="L51" s="508"/>
      <c r="M51" s="508"/>
      <c r="N51" s="508"/>
      <c r="O51" s="510"/>
      <c r="P51" s="522"/>
      <c r="Q51" s="489"/>
      <c r="R51" s="489"/>
      <c r="S51" s="489"/>
      <c r="T51" s="489"/>
      <c r="U51" s="489"/>
      <c r="V51" s="489"/>
      <c r="W51" s="489"/>
      <c r="X51" s="489"/>
      <c r="Y51" s="489"/>
      <c r="Z51" s="489"/>
      <c r="AA51" s="489"/>
      <c r="AB51" s="489"/>
      <c r="AC51" s="489"/>
      <c r="AD51" s="489"/>
      <c r="AE51" s="489"/>
      <c r="AF51" s="489"/>
      <c r="AG51" s="489"/>
      <c r="AH51" s="489"/>
      <c r="AI51" s="489"/>
      <c r="AJ51" s="489"/>
      <c r="AK51" s="489"/>
      <c r="AL51" s="523"/>
      <c r="AM51" s="151"/>
    </row>
    <row r="52" spans="1:39" ht="13.5">
      <c r="A52" s="511" t="s">
        <v>164</v>
      </c>
      <c r="B52" s="512"/>
      <c r="C52" s="512"/>
      <c r="D52" s="512"/>
      <c r="E52" s="512"/>
      <c r="F52" s="512"/>
      <c r="G52" s="512"/>
      <c r="H52" s="512"/>
      <c r="I52" s="513"/>
      <c r="J52" s="454">
        <f>J44+J50</f>
        <v>0</v>
      </c>
      <c r="K52" s="455"/>
      <c r="L52" s="455"/>
      <c r="M52" s="455"/>
      <c r="N52" s="455"/>
      <c r="O52" s="518" t="s">
        <v>250</v>
      </c>
      <c r="P52" s="226" t="s">
        <v>249</v>
      </c>
      <c r="Q52" s="221"/>
      <c r="R52" s="221"/>
      <c r="S52" s="221"/>
      <c r="T52" s="221"/>
      <c r="U52" s="221"/>
      <c r="V52" s="221"/>
      <c r="W52" s="221"/>
      <c r="X52" s="221"/>
      <c r="Y52" s="221"/>
      <c r="Z52" s="221"/>
      <c r="AA52" s="221"/>
      <c r="AB52" s="221"/>
      <c r="AC52" s="221"/>
      <c r="AD52" s="221"/>
      <c r="AE52" s="221"/>
      <c r="AF52" s="221"/>
      <c r="AG52" s="221"/>
      <c r="AH52" s="221"/>
      <c r="AI52" s="221"/>
      <c r="AJ52" s="221"/>
      <c r="AK52" s="221"/>
      <c r="AL52" s="222"/>
      <c r="AM52" s="151"/>
    </row>
    <row r="53" spans="1:39" ht="14.25" thickBot="1">
      <c r="A53" s="514"/>
      <c r="B53" s="515"/>
      <c r="C53" s="515"/>
      <c r="D53" s="515"/>
      <c r="E53" s="515"/>
      <c r="F53" s="515"/>
      <c r="G53" s="515"/>
      <c r="H53" s="515"/>
      <c r="I53" s="516"/>
      <c r="J53" s="456"/>
      <c r="K53" s="457"/>
      <c r="L53" s="457"/>
      <c r="M53" s="457"/>
      <c r="N53" s="457"/>
      <c r="O53" s="519"/>
      <c r="P53" s="223"/>
      <c r="Q53" s="224"/>
      <c r="R53" s="224"/>
      <c r="S53" s="224"/>
      <c r="T53" s="224"/>
      <c r="U53" s="224"/>
      <c r="V53" s="224"/>
      <c r="W53" s="224"/>
      <c r="X53" s="224"/>
      <c r="Y53" s="224"/>
      <c r="Z53" s="224"/>
      <c r="AA53" s="224"/>
      <c r="AB53" s="224"/>
      <c r="AC53" s="224"/>
      <c r="AD53" s="224"/>
      <c r="AE53" s="224"/>
      <c r="AF53" s="224"/>
      <c r="AG53" s="224"/>
      <c r="AH53" s="224"/>
      <c r="AI53" s="224"/>
      <c r="AJ53" s="224"/>
      <c r="AK53" s="224"/>
      <c r="AL53" s="225"/>
      <c r="AM53" s="151"/>
    </row>
    <row r="54" spans="1:39" ht="14.25" thickBot="1">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row>
    <row r="55" spans="1:39" ht="13.5">
      <c r="A55" s="466" t="s">
        <v>165</v>
      </c>
      <c r="B55" s="467"/>
      <c r="C55" s="472" t="s">
        <v>166</v>
      </c>
      <c r="D55" s="472"/>
      <c r="E55" s="472"/>
      <c r="F55" s="472"/>
      <c r="G55" s="473"/>
      <c r="H55" s="245" t="s">
        <v>167</v>
      </c>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8"/>
      <c r="AJ55" s="478"/>
      <c r="AK55" s="478"/>
      <c r="AL55" s="479"/>
      <c r="AM55" s="151"/>
    </row>
    <row r="56" spans="1:39" ht="13.5">
      <c r="A56" s="468"/>
      <c r="B56" s="469"/>
      <c r="C56" s="474"/>
      <c r="D56" s="474"/>
      <c r="E56" s="474"/>
      <c r="F56" s="474"/>
      <c r="G56" s="475"/>
      <c r="H56" s="244"/>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385"/>
      <c r="AM56" s="151"/>
    </row>
    <row r="57" spans="1:39" ht="13.5">
      <c r="A57" s="468"/>
      <c r="B57" s="469"/>
      <c r="C57" s="476"/>
      <c r="D57" s="476"/>
      <c r="E57" s="476"/>
      <c r="F57" s="476"/>
      <c r="G57" s="477"/>
      <c r="H57" s="244"/>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385"/>
      <c r="AM57" s="151"/>
    </row>
    <row r="58" spans="1:39" ht="13.5">
      <c r="A58" s="468"/>
      <c r="B58" s="469"/>
      <c r="C58" s="481" t="s">
        <v>168</v>
      </c>
      <c r="D58" s="481"/>
      <c r="E58" s="481"/>
      <c r="F58" s="481"/>
      <c r="G58" s="482"/>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4"/>
      <c r="AM58" s="151"/>
    </row>
    <row r="59" spans="1:39" ht="13.5">
      <c r="A59" s="468"/>
      <c r="B59" s="469"/>
      <c r="C59" s="476"/>
      <c r="D59" s="476"/>
      <c r="E59" s="476"/>
      <c r="F59" s="476"/>
      <c r="G59" s="477"/>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4"/>
      <c r="AM59" s="151"/>
    </row>
    <row r="60" spans="1:39" ht="13.5">
      <c r="A60" s="468"/>
      <c r="B60" s="469"/>
      <c r="C60" s="481" t="s">
        <v>169</v>
      </c>
      <c r="D60" s="481"/>
      <c r="E60" s="481"/>
      <c r="F60" s="481"/>
      <c r="G60" s="482"/>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4"/>
      <c r="AM60" s="151"/>
    </row>
    <row r="61" spans="1:39" ht="13.5">
      <c r="A61" s="468"/>
      <c r="B61" s="469"/>
      <c r="C61" s="476"/>
      <c r="D61" s="476"/>
      <c r="E61" s="476"/>
      <c r="F61" s="476"/>
      <c r="G61" s="477"/>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4"/>
      <c r="AM61" s="151"/>
    </row>
    <row r="62" spans="1:39" ht="13.5">
      <c r="A62" s="468"/>
      <c r="B62" s="469"/>
      <c r="C62" s="481" t="s">
        <v>170</v>
      </c>
      <c r="D62" s="481"/>
      <c r="E62" s="481"/>
      <c r="F62" s="481"/>
      <c r="G62" s="482"/>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4"/>
      <c r="AM62" s="151"/>
    </row>
    <row r="63" spans="1:39" ht="13.5">
      <c r="A63" s="470"/>
      <c r="B63" s="471"/>
      <c r="C63" s="474"/>
      <c r="D63" s="474"/>
      <c r="E63" s="474"/>
      <c r="F63" s="474"/>
      <c r="G63" s="475"/>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4"/>
      <c r="AM63" s="151"/>
    </row>
    <row r="64" spans="1:39" ht="13.5">
      <c r="A64" s="458" t="s">
        <v>171</v>
      </c>
      <c r="B64" s="459"/>
      <c r="C64" s="459"/>
      <c r="D64" s="459"/>
      <c r="E64" s="459"/>
      <c r="F64" s="459"/>
      <c r="G64" s="459"/>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3"/>
      <c r="AM64" s="151"/>
    </row>
    <row r="65" spans="1:38" ht="14.25" thickBot="1">
      <c r="A65" s="460"/>
      <c r="B65" s="461"/>
      <c r="C65" s="461"/>
      <c r="D65" s="461"/>
      <c r="E65" s="461"/>
      <c r="F65" s="461"/>
      <c r="G65" s="461"/>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5"/>
    </row>
  </sheetData>
  <sheetProtection/>
  <mergeCells count="97">
    <mergeCell ref="S10:U10"/>
    <mergeCell ref="S11:U12"/>
    <mergeCell ref="S15:U15"/>
    <mergeCell ref="S16:U16"/>
    <mergeCell ref="A8:M8"/>
    <mergeCell ref="A6:AM7"/>
    <mergeCell ref="V10:AK10"/>
    <mergeCell ref="V11:AK11"/>
    <mergeCell ref="V15:AK15"/>
    <mergeCell ref="V12:AK12"/>
    <mergeCell ref="T1:W1"/>
    <mergeCell ref="X1:AM1"/>
    <mergeCell ref="T2:W2"/>
    <mergeCell ref="AA4:AD4"/>
    <mergeCell ref="AF4:AG4"/>
    <mergeCell ref="AI4:AJ4"/>
    <mergeCell ref="A21:G22"/>
    <mergeCell ref="H21:S22"/>
    <mergeCell ref="T21:Z22"/>
    <mergeCell ref="AA21:AL22"/>
    <mergeCell ref="A23:G25"/>
    <mergeCell ref="H23:AL24"/>
    <mergeCell ref="I25:O25"/>
    <mergeCell ref="R25:X25"/>
    <mergeCell ref="AA25:AG25"/>
    <mergeCell ref="A26:G27"/>
    <mergeCell ref="H26:N26"/>
    <mergeCell ref="O26:P26"/>
    <mergeCell ref="H27:N27"/>
    <mergeCell ref="O27:P27"/>
    <mergeCell ref="R27:W27"/>
    <mergeCell ref="W28:X29"/>
    <mergeCell ref="Y28:AB29"/>
    <mergeCell ref="AC28:AC29"/>
    <mergeCell ref="A28:G29"/>
    <mergeCell ref="I28:J29"/>
    <mergeCell ref="K28:N29"/>
    <mergeCell ref="O28:O29"/>
    <mergeCell ref="P28:Q29"/>
    <mergeCell ref="R28:R29"/>
    <mergeCell ref="AD28:AE29"/>
    <mergeCell ref="AF28:AF29"/>
    <mergeCell ref="AG28:AH29"/>
    <mergeCell ref="AI28:AI29"/>
    <mergeCell ref="A30:G39"/>
    <mergeCell ref="H31:J31"/>
    <mergeCell ref="H33:AL39"/>
    <mergeCell ref="S28:T29"/>
    <mergeCell ref="U28:U29"/>
    <mergeCell ref="V28:V29"/>
    <mergeCell ref="C58:G59"/>
    <mergeCell ref="H58:AL59"/>
    <mergeCell ref="A42:B43"/>
    <mergeCell ref="C42:I43"/>
    <mergeCell ref="J42:O43"/>
    <mergeCell ref="P42:AL43"/>
    <mergeCell ref="A44:B49"/>
    <mergeCell ref="C44:I49"/>
    <mergeCell ref="P44:U45"/>
    <mergeCell ref="V44:X45"/>
    <mergeCell ref="A52:I53"/>
    <mergeCell ref="O44:O49"/>
    <mergeCell ref="O52:O53"/>
    <mergeCell ref="AA44:AB45"/>
    <mergeCell ref="Y44:Z45"/>
    <mergeCell ref="V46:X47"/>
    <mergeCell ref="P50:AL51"/>
    <mergeCell ref="J44:N49"/>
    <mergeCell ref="AC44:AL45"/>
    <mergeCell ref="P46:U47"/>
    <mergeCell ref="AA46:AB47"/>
    <mergeCell ref="AC46:AL47"/>
    <mergeCell ref="J50:N51"/>
    <mergeCell ref="O50:O51"/>
    <mergeCell ref="Y48:Z49"/>
    <mergeCell ref="AA48:AB49"/>
    <mergeCell ref="AC48:AL49"/>
    <mergeCell ref="V16:AK16"/>
    <mergeCell ref="B18:P18"/>
    <mergeCell ref="R18:S18"/>
    <mergeCell ref="V18:W18"/>
    <mergeCell ref="A50:I51"/>
    <mergeCell ref="Z18:AA18"/>
    <mergeCell ref="AB18:AL18"/>
    <mergeCell ref="P48:U49"/>
    <mergeCell ref="V48:X49"/>
    <mergeCell ref="Y46:Z47"/>
    <mergeCell ref="J52:N53"/>
    <mergeCell ref="A64:G65"/>
    <mergeCell ref="H64:AL65"/>
    <mergeCell ref="A55:B63"/>
    <mergeCell ref="C55:G57"/>
    <mergeCell ref="I55:AL57"/>
    <mergeCell ref="C60:G61"/>
    <mergeCell ref="H60:AL61"/>
    <mergeCell ref="C62:G63"/>
    <mergeCell ref="H62:AL63"/>
  </mergeCells>
  <dataValidations count="1">
    <dataValidation type="list" allowBlank="1" showInputMessage="1" showErrorMessage="1" sqref="Y18:Y19 U18:U19 Q18:Q19 N31 K31">
      <formula1>"■,□"</formula1>
    </dataValidation>
  </dataValidations>
  <printOptions horizontalCentered="1" verticalCentered="1"/>
  <pageMargins left="0.2362204724409449" right="0.2362204724409449" top="0" bottom="0" header="0.31496062992125984" footer="0.31496062992125984"/>
  <pageSetup blackAndWhite="1" horizontalDpi="600" verticalDpi="600" orientation="portrait" paperSize="9" scale="94" r:id="rId2"/>
  <headerFooter>
    <oddHeader>&amp;L
書式3</oddHeader>
  </headerFooter>
  <drawing r:id="rId1"/>
</worksheet>
</file>

<file path=xl/worksheets/sheet7.xml><?xml version="1.0" encoding="utf-8"?>
<worksheet xmlns="http://schemas.openxmlformats.org/spreadsheetml/2006/main" xmlns:r="http://schemas.openxmlformats.org/officeDocument/2006/relationships">
  <sheetPr>
    <tabColor rgb="FF92D050"/>
  </sheetPr>
  <dimension ref="A1:AV71"/>
  <sheetViews>
    <sheetView showGridLines="0" view="pageBreakPreview" zoomScaleSheetLayoutView="100" zoomScalePageLayoutView="0" workbookViewId="0" topLeftCell="A19">
      <selection activeCell="X1" sqref="X1:AM1"/>
    </sheetView>
  </sheetViews>
  <sheetFormatPr defaultColWidth="2.28125" defaultRowHeight="15"/>
  <cols>
    <col min="1" max="20" width="2.28125" style="0" customWidth="1"/>
    <col min="21" max="21" width="2.7109375" style="0" customWidth="1"/>
    <col min="22" max="40" width="2.28125" style="0" customWidth="1"/>
    <col min="41" max="41" width="2.421875" style="0" bestFit="1" customWidth="1"/>
  </cols>
  <sheetData>
    <row r="1" spans="20:39" ht="13.5">
      <c r="T1" s="459" t="s">
        <v>135</v>
      </c>
      <c r="U1" s="459"/>
      <c r="V1" s="459"/>
      <c r="W1" s="459"/>
      <c r="X1" s="564">
        <f>IF('入力シート'!C7="","",'入力シート'!C7)</f>
      </c>
      <c r="Y1" s="564"/>
      <c r="Z1" s="564"/>
      <c r="AA1" s="564"/>
      <c r="AB1" s="564"/>
      <c r="AC1" s="564"/>
      <c r="AD1" s="564"/>
      <c r="AE1" s="564"/>
      <c r="AF1" s="564"/>
      <c r="AG1" s="564"/>
      <c r="AH1" s="564"/>
      <c r="AI1" s="564"/>
      <c r="AJ1" s="564"/>
      <c r="AK1" s="564"/>
      <c r="AL1" s="564"/>
      <c r="AM1" s="564"/>
    </row>
    <row r="2" spans="20:39" ht="13.5">
      <c r="T2" s="459" t="s">
        <v>0</v>
      </c>
      <c r="U2" s="459"/>
      <c r="V2" s="459"/>
      <c r="W2" s="459"/>
      <c r="X2" s="120" t="str">
        <f>IF('入力シート'!C9="医薬品","■","□")</f>
        <v>□</v>
      </c>
      <c r="Y2" s="148" t="s">
        <v>7</v>
      </c>
      <c r="Z2" s="148"/>
      <c r="AA2" s="149"/>
      <c r="AB2" s="121" t="str">
        <f>IF('入力シート'!C9="医療機器","■","□")</f>
        <v>□</v>
      </c>
      <c r="AC2" s="148" t="s">
        <v>8</v>
      </c>
      <c r="AD2" s="149"/>
      <c r="AE2" s="148"/>
      <c r="AF2" s="149"/>
      <c r="AG2" s="121" t="str">
        <f>IF('入力シート'!C9="再生医療等製品","■","□")</f>
        <v>□</v>
      </c>
      <c r="AH2" s="148" t="s">
        <v>136</v>
      </c>
      <c r="AI2" s="149"/>
      <c r="AJ2" s="148"/>
      <c r="AK2" s="148"/>
      <c r="AL2" s="148"/>
      <c r="AM2" s="150"/>
    </row>
    <row r="4" spans="25:37" ht="13.5">
      <c r="Y4" t="s">
        <v>1</v>
      </c>
      <c r="AA4" s="565"/>
      <c r="AB4" s="565"/>
      <c r="AC4" s="565"/>
      <c r="AD4" s="565"/>
      <c r="AE4" t="s">
        <v>56</v>
      </c>
      <c r="AF4" s="565"/>
      <c r="AG4" s="565"/>
      <c r="AH4" t="s">
        <v>57</v>
      </c>
      <c r="AI4" s="565"/>
      <c r="AJ4" s="565"/>
      <c r="AK4" t="s">
        <v>42</v>
      </c>
    </row>
    <row r="6" spans="1:39" ht="13.5">
      <c r="A6" s="566" t="s">
        <v>137</v>
      </c>
      <c r="B6" s="566"/>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row>
    <row r="7" spans="1:39" ht="13.5">
      <c r="A7" s="566"/>
      <c r="B7" s="566"/>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row>
    <row r="8" spans="1:38" ht="13.5">
      <c r="A8" s="357" t="str">
        <f>IF('入力シート'!C5="","",'入力シート'!C5)</f>
        <v>藤田医科大学ばんたね病院</v>
      </c>
      <c r="B8" s="357"/>
      <c r="C8" s="357"/>
      <c r="D8" s="357"/>
      <c r="E8" s="357"/>
      <c r="F8" s="357"/>
      <c r="G8" s="357"/>
      <c r="H8" s="357"/>
      <c r="I8" s="357"/>
      <c r="J8" s="357"/>
      <c r="K8" s="357"/>
      <c r="L8" s="357"/>
      <c r="M8" s="357"/>
      <c r="N8" s="146" t="s">
        <v>122</v>
      </c>
      <c r="O8" s="146"/>
      <c r="P8" s="180"/>
      <c r="Q8" s="180"/>
      <c r="R8" s="180"/>
      <c r="S8" s="180"/>
      <c r="T8" s="180"/>
      <c r="U8" s="180"/>
      <c r="V8" s="180"/>
      <c r="W8" s="180"/>
      <c r="X8" s="180"/>
      <c r="Y8" s="180"/>
      <c r="Z8" s="180"/>
      <c r="AA8" s="180"/>
      <c r="AB8" s="180"/>
      <c r="AC8" s="180"/>
      <c r="AD8" s="180"/>
      <c r="AE8" s="180"/>
      <c r="AF8" s="180"/>
      <c r="AG8" s="180"/>
      <c r="AH8" s="180"/>
      <c r="AI8" s="180"/>
      <c r="AJ8" s="180"/>
      <c r="AK8" s="180"/>
      <c r="AL8" s="180"/>
    </row>
    <row r="9" spans="1:38" ht="13.5" customHeight="1">
      <c r="A9" s="180"/>
      <c r="B9" s="180"/>
      <c r="C9" s="180"/>
      <c r="D9" s="180"/>
      <c r="E9" s="180"/>
      <c r="F9" s="180"/>
      <c r="G9" s="180"/>
      <c r="H9" s="180"/>
      <c r="I9" s="180"/>
      <c r="J9" s="180"/>
      <c r="K9" s="180"/>
      <c r="L9" s="180"/>
      <c r="M9" s="180"/>
      <c r="N9" s="180"/>
      <c r="O9" s="180"/>
      <c r="P9" s="180"/>
      <c r="Q9" s="180"/>
      <c r="R9" s="180" t="s">
        <v>66</v>
      </c>
      <c r="S9" s="180"/>
      <c r="T9" s="180"/>
      <c r="U9" s="180"/>
      <c r="V9" s="180"/>
      <c r="W9" s="180"/>
      <c r="X9" s="180"/>
      <c r="Y9" s="180"/>
      <c r="Z9" s="180"/>
      <c r="AA9" s="180"/>
      <c r="AB9" s="180"/>
      <c r="AC9" s="180"/>
      <c r="AD9" s="180"/>
      <c r="AE9" s="180"/>
      <c r="AF9" s="180"/>
      <c r="AG9" s="180"/>
      <c r="AH9" s="180"/>
      <c r="AI9" s="180"/>
      <c r="AJ9" s="180"/>
      <c r="AK9" s="180"/>
      <c r="AL9" s="180"/>
    </row>
    <row r="10" spans="1:38" ht="13.5">
      <c r="A10" s="180"/>
      <c r="B10" s="180"/>
      <c r="C10" s="180"/>
      <c r="D10" s="180"/>
      <c r="E10" s="180"/>
      <c r="F10" s="180"/>
      <c r="G10" s="180"/>
      <c r="H10" s="180"/>
      <c r="I10" s="180"/>
      <c r="J10" s="180"/>
      <c r="K10" s="180"/>
      <c r="L10" s="180"/>
      <c r="M10" s="180"/>
      <c r="N10" s="180"/>
      <c r="O10" s="180"/>
      <c r="P10" s="180"/>
      <c r="Q10" s="180"/>
      <c r="R10" s="180"/>
      <c r="S10" s="357" t="s">
        <v>67</v>
      </c>
      <c r="T10" s="357"/>
      <c r="U10" s="357"/>
      <c r="V10" s="355">
        <f>IF('入力シート'!I5="","",'入力シート'!I5)</f>
      </c>
      <c r="W10" s="355"/>
      <c r="X10" s="355"/>
      <c r="Y10" s="355"/>
      <c r="Z10" s="355"/>
      <c r="AA10" s="355"/>
      <c r="AB10" s="355"/>
      <c r="AC10" s="355"/>
      <c r="AD10" s="355"/>
      <c r="AE10" s="355"/>
      <c r="AF10" s="355"/>
      <c r="AG10" s="355"/>
      <c r="AH10" s="355"/>
      <c r="AI10" s="355"/>
      <c r="AJ10" s="355"/>
      <c r="AK10" s="355"/>
      <c r="AL10" s="180"/>
    </row>
    <row r="11" spans="1:38" ht="13.5">
      <c r="A11" s="180"/>
      <c r="B11" s="180"/>
      <c r="C11" s="180"/>
      <c r="D11" s="180"/>
      <c r="E11" s="180"/>
      <c r="F11" s="180"/>
      <c r="G11" s="180"/>
      <c r="H11" s="180"/>
      <c r="I11" s="180"/>
      <c r="J11" s="180"/>
      <c r="K11" s="180"/>
      <c r="L11" s="180"/>
      <c r="M11" s="180"/>
      <c r="N11" s="180"/>
      <c r="O11" s="180"/>
      <c r="P11" s="180"/>
      <c r="Q11" s="180"/>
      <c r="R11" s="180"/>
      <c r="S11" s="357" t="s">
        <v>2</v>
      </c>
      <c r="T11" s="357"/>
      <c r="U11" s="357"/>
      <c r="V11" s="355">
        <f>IF('入力シート'!I6="","",'入力シート'!I6)</f>
      </c>
      <c r="W11" s="355"/>
      <c r="X11" s="355"/>
      <c r="Y11" s="355"/>
      <c r="Z11" s="355"/>
      <c r="AA11" s="355"/>
      <c r="AB11" s="355"/>
      <c r="AC11" s="355"/>
      <c r="AD11" s="355"/>
      <c r="AE11" s="355"/>
      <c r="AF11" s="355"/>
      <c r="AG11" s="355"/>
      <c r="AH11" s="355"/>
      <c r="AI11" s="355"/>
      <c r="AJ11" s="355"/>
      <c r="AK11" s="355"/>
      <c r="AL11" s="180"/>
    </row>
    <row r="12" spans="1:38" ht="13.5" customHeight="1">
      <c r="A12" s="180"/>
      <c r="B12" s="180"/>
      <c r="C12" s="180"/>
      <c r="D12" s="180"/>
      <c r="E12" s="180"/>
      <c r="F12" s="180"/>
      <c r="G12" s="180"/>
      <c r="H12" s="180"/>
      <c r="I12" s="180"/>
      <c r="J12" s="180"/>
      <c r="K12" s="180"/>
      <c r="L12" s="180"/>
      <c r="M12" s="180"/>
      <c r="N12" s="180"/>
      <c r="O12" s="180"/>
      <c r="P12" s="180"/>
      <c r="Q12" s="180"/>
      <c r="R12" s="180"/>
      <c r="S12" s="357"/>
      <c r="T12" s="357"/>
      <c r="U12" s="357"/>
      <c r="V12" s="355">
        <f>IF('入力シート'!I7="","",'入力シート'!I7)</f>
      </c>
      <c r="W12" s="355"/>
      <c r="X12" s="355"/>
      <c r="Y12" s="355"/>
      <c r="Z12" s="355"/>
      <c r="AA12" s="355"/>
      <c r="AB12" s="355"/>
      <c r="AC12" s="355"/>
      <c r="AD12" s="355"/>
      <c r="AE12" s="355"/>
      <c r="AF12" s="355"/>
      <c r="AG12" s="355"/>
      <c r="AH12" s="355"/>
      <c r="AI12" s="355"/>
      <c r="AJ12" s="355"/>
      <c r="AK12" s="355"/>
      <c r="AL12" s="97" t="s">
        <v>46</v>
      </c>
    </row>
    <row r="13" spans="1:38" ht="13.5">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row>
    <row r="14" spans="1:38" ht="13.5" customHeight="1">
      <c r="A14" s="180"/>
      <c r="B14" s="180"/>
      <c r="C14" s="180"/>
      <c r="D14" s="180"/>
      <c r="E14" s="180"/>
      <c r="F14" s="180"/>
      <c r="G14" s="180"/>
      <c r="H14" s="180"/>
      <c r="I14" s="180"/>
      <c r="J14" s="180"/>
      <c r="K14" s="180"/>
      <c r="L14" s="180"/>
      <c r="M14" s="180"/>
      <c r="N14" s="180"/>
      <c r="O14" s="180"/>
      <c r="P14" s="180"/>
      <c r="Q14" s="180"/>
      <c r="R14" s="180" t="s">
        <v>68</v>
      </c>
      <c r="S14" s="180"/>
      <c r="T14" s="180"/>
      <c r="U14" s="180"/>
      <c r="V14" s="180"/>
      <c r="W14" s="180"/>
      <c r="X14" s="180"/>
      <c r="Y14" s="180"/>
      <c r="Z14" s="180"/>
      <c r="AA14" s="180"/>
      <c r="AB14" s="180"/>
      <c r="AC14" s="180"/>
      <c r="AD14" s="180"/>
      <c r="AE14" s="180"/>
      <c r="AF14" s="180"/>
      <c r="AG14" s="180"/>
      <c r="AH14" s="180"/>
      <c r="AI14" s="180"/>
      <c r="AJ14" s="180"/>
      <c r="AK14" s="180"/>
      <c r="AL14" s="180"/>
    </row>
    <row r="15" spans="1:38" ht="13.5">
      <c r="A15" s="180"/>
      <c r="B15" s="180"/>
      <c r="C15" s="180"/>
      <c r="D15" s="180"/>
      <c r="E15" s="180"/>
      <c r="F15" s="180"/>
      <c r="G15" s="180"/>
      <c r="H15" s="180"/>
      <c r="I15" s="180"/>
      <c r="J15" s="180"/>
      <c r="K15" s="180"/>
      <c r="L15" s="180"/>
      <c r="M15" s="180"/>
      <c r="N15" s="180"/>
      <c r="O15" s="180"/>
      <c r="P15" s="180"/>
      <c r="Q15" s="180"/>
      <c r="R15" s="180"/>
      <c r="S15" s="357" t="s">
        <v>69</v>
      </c>
      <c r="T15" s="357"/>
      <c r="U15" s="357"/>
      <c r="V15" s="355">
        <f>IF('入力シート'!C17="","",'入力シート'!C17)</f>
      </c>
      <c r="W15" s="355"/>
      <c r="X15" s="355"/>
      <c r="Y15" s="355"/>
      <c r="Z15" s="355"/>
      <c r="AA15" s="355"/>
      <c r="AB15" s="355"/>
      <c r="AC15" s="355"/>
      <c r="AD15" s="355"/>
      <c r="AE15" s="355"/>
      <c r="AF15" s="355"/>
      <c r="AG15" s="355"/>
      <c r="AH15" s="355"/>
      <c r="AI15" s="355"/>
      <c r="AJ15" s="355"/>
      <c r="AK15" s="355"/>
      <c r="AL15" s="180"/>
    </row>
    <row r="16" spans="1:38" ht="13.5">
      <c r="A16" s="180"/>
      <c r="B16" s="180"/>
      <c r="C16" s="180"/>
      <c r="D16" s="180"/>
      <c r="E16" s="180"/>
      <c r="F16" s="180"/>
      <c r="G16" s="180"/>
      <c r="H16" s="180"/>
      <c r="I16" s="180"/>
      <c r="J16" s="180"/>
      <c r="K16" s="180"/>
      <c r="L16" s="180"/>
      <c r="M16" s="180"/>
      <c r="N16" s="180"/>
      <c r="O16" s="180"/>
      <c r="P16" s="180"/>
      <c r="Q16" s="180"/>
      <c r="R16" s="180"/>
      <c r="S16" s="357" t="s">
        <v>2</v>
      </c>
      <c r="T16" s="357"/>
      <c r="U16" s="357"/>
      <c r="V16" s="355">
        <f>IF('入力シート'!C18="","",'入力シート'!C18)</f>
      </c>
      <c r="W16" s="355"/>
      <c r="X16" s="355"/>
      <c r="Y16" s="355"/>
      <c r="Z16" s="355"/>
      <c r="AA16" s="355"/>
      <c r="AB16" s="355"/>
      <c r="AC16" s="355"/>
      <c r="AD16" s="355"/>
      <c r="AE16" s="355"/>
      <c r="AF16" s="355"/>
      <c r="AG16" s="355"/>
      <c r="AH16" s="355"/>
      <c r="AI16" s="355"/>
      <c r="AJ16" s="355"/>
      <c r="AK16" s="355"/>
      <c r="AL16" s="97" t="s">
        <v>46</v>
      </c>
    </row>
    <row r="17" spans="1:38" ht="13.5">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row>
    <row r="18" spans="2:38" ht="13.5">
      <c r="B18" s="485" t="s">
        <v>138</v>
      </c>
      <c r="C18" s="485"/>
      <c r="D18" s="485"/>
      <c r="E18" s="485"/>
      <c r="F18" s="485"/>
      <c r="G18" s="485"/>
      <c r="H18" s="485"/>
      <c r="I18" s="485"/>
      <c r="J18" s="485"/>
      <c r="K18" s="485"/>
      <c r="L18" s="485"/>
      <c r="M18" s="485"/>
      <c r="N18" s="485"/>
      <c r="O18" s="485"/>
      <c r="P18" s="485"/>
      <c r="Q18" s="153" t="s">
        <v>47</v>
      </c>
      <c r="R18" s="486" t="s">
        <v>139</v>
      </c>
      <c r="S18" s="486"/>
      <c r="T18" s="176"/>
      <c r="U18" s="153" t="s">
        <v>47</v>
      </c>
      <c r="V18" s="486" t="s">
        <v>140</v>
      </c>
      <c r="W18" s="486"/>
      <c r="X18" s="176"/>
      <c r="Y18" s="153" t="s">
        <v>47</v>
      </c>
      <c r="Z18" s="490" t="s">
        <v>141</v>
      </c>
      <c r="AA18" s="490"/>
      <c r="AB18" s="485" t="s">
        <v>142</v>
      </c>
      <c r="AC18" s="485"/>
      <c r="AD18" s="485"/>
      <c r="AE18" s="485"/>
      <c r="AF18" s="485"/>
      <c r="AG18" s="485"/>
      <c r="AH18" s="485"/>
      <c r="AI18" s="485"/>
      <c r="AJ18" s="485"/>
      <c r="AK18" s="485"/>
      <c r="AL18" s="485"/>
    </row>
    <row r="19" spans="2:38" ht="13.5" customHeight="1">
      <c r="B19" s="175"/>
      <c r="C19" s="175"/>
      <c r="D19" s="175"/>
      <c r="E19" s="175"/>
      <c r="F19" s="175"/>
      <c r="G19" s="175"/>
      <c r="H19" s="175"/>
      <c r="I19" s="175"/>
      <c r="J19" s="175"/>
      <c r="K19" s="175"/>
      <c r="L19" s="175"/>
      <c r="M19" s="175"/>
      <c r="N19" s="175"/>
      <c r="O19" s="175"/>
      <c r="P19" s="175"/>
      <c r="Q19" s="156"/>
      <c r="R19" s="176"/>
      <c r="S19" s="176"/>
      <c r="T19" s="176"/>
      <c r="U19" s="156"/>
      <c r="V19" s="176"/>
      <c r="W19" s="176"/>
      <c r="X19" s="176"/>
      <c r="Y19" s="156"/>
      <c r="Z19" s="177"/>
      <c r="AA19" s="177"/>
      <c r="AB19" s="152"/>
      <c r="AC19" s="152"/>
      <c r="AD19" s="152"/>
      <c r="AE19" s="152"/>
      <c r="AF19" s="152"/>
      <c r="AG19" s="152"/>
      <c r="AH19" s="152"/>
      <c r="AI19" s="152"/>
      <c r="AJ19" s="152"/>
      <c r="AK19" s="152"/>
      <c r="AL19" s="152"/>
    </row>
    <row r="20" spans="19:39" ht="13.5" customHeight="1" thickBot="1">
      <c r="S20" s="158" t="s">
        <v>143</v>
      </c>
      <c r="AM20" s="151"/>
    </row>
    <row r="21" spans="1:39" ht="13.5" customHeight="1">
      <c r="A21" s="360" t="s">
        <v>71</v>
      </c>
      <c r="B21" s="361"/>
      <c r="C21" s="361"/>
      <c r="D21" s="361"/>
      <c r="E21" s="361"/>
      <c r="F21" s="361"/>
      <c r="G21" s="361"/>
      <c r="H21" s="362">
        <f>IF('入力シート'!C11="","",'入力シート'!C11)</f>
      </c>
      <c r="I21" s="362"/>
      <c r="J21" s="362"/>
      <c r="K21" s="362"/>
      <c r="L21" s="362"/>
      <c r="M21" s="362"/>
      <c r="N21" s="362"/>
      <c r="O21" s="362"/>
      <c r="P21" s="362"/>
      <c r="Q21" s="362"/>
      <c r="R21" s="362"/>
      <c r="S21" s="362"/>
      <c r="T21" s="368" t="s">
        <v>72</v>
      </c>
      <c r="U21" s="368"/>
      <c r="V21" s="368"/>
      <c r="W21" s="368"/>
      <c r="X21" s="368"/>
      <c r="Y21" s="368"/>
      <c r="Z21" s="368"/>
      <c r="AA21" s="362">
        <f>IF('入力シート'!C12="","",'入力シート'!C12)</f>
      </c>
      <c r="AB21" s="362"/>
      <c r="AC21" s="362"/>
      <c r="AD21" s="362"/>
      <c r="AE21" s="362"/>
      <c r="AF21" s="362"/>
      <c r="AG21" s="362"/>
      <c r="AH21" s="362"/>
      <c r="AI21" s="362"/>
      <c r="AJ21" s="362"/>
      <c r="AK21" s="362"/>
      <c r="AL21" s="370"/>
      <c r="AM21" s="151"/>
    </row>
    <row r="22" spans="1:39" ht="13.5" customHeight="1">
      <c r="A22" s="358"/>
      <c r="B22" s="359"/>
      <c r="C22" s="359"/>
      <c r="D22" s="359"/>
      <c r="E22" s="359"/>
      <c r="F22" s="359"/>
      <c r="G22" s="359"/>
      <c r="H22" s="363"/>
      <c r="I22" s="363"/>
      <c r="J22" s="363"/>
      <c r="K22" s="363"/>
      <c r="L22" s="363"/>
      <c r="M22" s="363"/>
      <c r="N22" s="363"/>
      <c r="O22" s="363"/>
      <c r="P22" s="363"/>
      <c r="Q22" s="363"/>
      <c r="R22" s="363"/>
      <c r="S22" s="363"/>
      <c r="T22" s="369"/>
      <c r="U22" s="369"/>
      <c r="V22" s="369"/>
      <c r="W22" s="369"/>
      <c r="X22" s="369"/>
      <c r="Y22" s="369"/>
      <c r="Z22" s="369"/>
      <c r="AA22" s="363"/>
      <c r="AB22" s="363"/>
      <c r="AC22" s="363"/>
      <c r="AD22" s="363"/>
      <c r="AE22" s="363"/>
      <c r="AF22" s="363"/>
      <c r="AG22" s="363"/>
      <c r="AH22" s="363"/>
      <c r="AI22" s="363"/>
      <c r="AJ22" s="363"/>
      <c r="AK22" s="363"/>
      <c r="AL22" s="371"/>
      <c r="AM22" s="151"/>
    </row>
    <row r="23" spans="1:39" ht="13.5" customHeight="1">
      <c r="A23" s="372" t="s">
        <v>73</v>
      </c>
      <c r="B23" s="373"/>
      <c r="C23" s="373"/>
      <c r="D23" s="373"/>
      <c r="E23" s="373"/>
      <c r="F23" s="373"/>
      <c r="G23" s="373"/>
      <c r="H23" s="377">
        <f>IF('入力シート'!C13="","",'入力シート'!C13)</f>
      </c>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9"/>
      <c r="AM23" s="151"/>
    </row>
    <row r="24" spans="1:39" ht="13.5" customHeight="1">
      <c r="A24" s="372"/>
      <c r="B24" s="373"/>
      <c r="C24" s="373"/>
      <c r="D24" s="373"/>
      <c r="E24" s="373"/>
      <c r="F24" s="373"/>
      <c r="G24" s="373"/>
      <c r="H24" s="380"/>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2"/>
      <c r="AM24" s="151"/>
    </row>
    <row r="25" spans="1:39" ht="13.5" customHeight="1">
      <c r="A25" s="372"/>
      <c r="B25" s="373"/>
      <c r="C25" s="373"/>
      <c r="D25" s="373"/>
      <c r="E25" s="373"/>
      <c r="F25" s="373"/>
      <c r="G25" s="373"/>
      <c r="H25" s="122" t="str">
        <f>IF('入力シート'!C10="一般使用成績調査","■","□")</f>
        <v>□</v>
      </c>
      <c r="I25" s="383" t="s">
        <v>74</v>
      </c>
      <c r="J25" s="383"/>
      <c r="K25" s="383"/>
      <c r="L25" s="383"/>
      <c r="M25" s="383"/>
      <c r="N25" s="383"/>
      <c r="O25" s="383"/>
      <c r="P25" s="98"/>
      <c r="Q25" s="123" t="str">
        <f>IF('入力シート'!C10="特定使用成績調査","■","□")</f>
        <v>□</v>
      </c>
      <c r="R25" s="356" t="s">
        <v>75</v>
      </c>
      <c r="S25" s="356"/>
      <c r="T25" s="356"/>
      <c r="U25" s="356"/>
      <c r="V25" s="356"/>
      <c r="W25" s="356"/>
      <c r="X25" s="356"/>
      <c r="Y25" s="98"/>
      <c r="Z25" s="123" t="str">
        <f>IF('入力シート'!C10="使用成績比較調査","■","□")</f>
        <v>□</v>
      </c>
      <c r="AA25" s="356" t="s">
        <v>76</v>
      </c>
      <c r="AB25" s="356"/>
      <c r="AC25" s="356"/>
      <c r="AD25" s="356"/>
      <c r="AE25" s="356"/>
      <c r="AF25" s="356"/>
      <c r="AG25" s="356"/>
      <c r="AH25" s="98"/>
      <c r="AI25" s="98"/>
      <c r="AJ25" s="98"/>
      <c r="AK25" s="98"/>
      <c r="AL25" s="99"/>
      <c r="AM25" s="151"/>
    </row>
    <row r="26" spans="1:39" ht="13.5" customHeight="1">
      <c r="A26" s="558" t="s">
        <v>144</v>
      </c>
      <c r="B26" s="559"/>
      <c r="C26" s="559"/>
      <c r="D26" s="559"/>
      <c r="E26" s="559"/>
      <c r="F26" s="559"/>
      <c r="G26" s="559"/>
      <c r="H26" s="560" t="s">
        <v>145</v>
      </c>
      <c r="I26" s="561"/>
      <c r="J26" s="561"/>
      <c r="K26" s="561"/>
      <c r="L26" s="561"/>
      <c r="M26" s="561"/>
      <c r="N26" s="561"/>
      <c r="O26" s="397"/>
      <c r="P26" s="397"/>
      <c r="Q26" s="161" t="s">
        <v>77</v>
      </c>
      <c r="R26" s="162"/>
      <c r="S26" s="163"/>
      <c r="T26" s="162"/>
      <c r="U26" s="162"/>
      <c r="V26" s="162"/>
      <c r="W26" s="162"/>
      <c r="X26" s="162"/>
      <c r="Y26" s="162"/>
      <c r="Z26" s="162"/>
      <c r="AA26" s="162"/>
      <c r="AB26" s="162"/>
      <c r="AC26" s="162"/>
      <c r="AD26" s="162"/>
      <c r="AE26" s="162"/>
      <c r="AF26" s="162"/>
      <c r="AG26" s="162"/>
      <c r="AH26" s="162"/>
      <c r="AI26" s="162"/>
      <c r="AJ26" s="162"/>
      <c r="AK26" s="162"/>
      <c r="AL26" s="164"/>
      <c r="AM26" s="151"/>
    </row>
    <row r="27" spans="1:39" ht="13.5" customHeight="1">
      <c r="A27" s="558"/>
      <c r="B27" s="559"/>
      <c r="C27" s="559"/>
      <c r="D27" s="559"/>
      <c r="E27" s="559"/>
      <c r="F27" s="559"/>
      <c r="G27" s="559"/>
      <c r="H27" s="562" t="s">
        <v>146</v>
      </c>
      <c r="I27" s="563"/>
      <c r="J27" s="563"/>
      <c r="K27" s="563"/>
      <c r="L27" s="563"/>
      <c r="M27" s="563"/>
      <c r="N27" s="563"/>
      <c r="O27" s="547"/>
      <c r="P27" s="547"/>
      <c r="Q27" s="165" t="s">
        <v>77</v>
      </c>
      <c r="R27" s="476" t="s">
        <v>187</v>
      </c>
      <c r="S27" s="476"/>
      <c r="T27" s="476"/>
      <c r="U27" s="476"/>
      <c r="V27" s="476"/>
      <c r="W27" s="476"/>
      <c r="X27" s="107"/>
      <c r="Y27" s="165" t="s">
        <v>147</v>
      </c>
      <c r="Z27" s="159"/>
      <c r="AA27" s="159"/>
      <c r="AB27" s="159"/>
      <c r="AC27" s="159"/>
      <c r="AD27" s="159"/>
      <c r="AE27" s="159"/>
      <c r="AF27" s="159"/>
      <c r="AG27" s="159"/>
      <c r="AH27" s="159"/>
      <c r="AI27" s="159"/>
      <c r="AJ27" s="159"/>
      <c r="AK27" s="159"/>
      <c r="AL27" s="160"/>
      <c r="AM27" s="151"/>
    </row>
    <row r="28" spans="1:39" ht="13.5" customHeight="1">
      <c r="A28" s="558" t="s">
        <v>78</v>
      </c>
      <c r="B28" s="559"/>
      <c r="C28" s="559"/>
      <c r="D28" s="559"/>
      <c r="E28" s="559"/>
      <c r="F28" s="559"/>
      <c r="G28" s="559"/>
      <c r="H28" s="166"/>
      <c r="I28" s="548" t="s">
        <v>79</v>
      </c>
      <c r="J28" s="548"/>
      <c r="K28" s="397"/>
      <c r="L28" s="397"/>
      <c r="M28" s="397"/>
      <c r="N28" s="397"/>
      <c r="O28" s="548" t="s">
        <v>80</v>
      </c>
      <c r="P28" s="397"/>
      <c r="Q28" s="397"/>
      <c r="R28" s="548" t="s">
        <v>81</v>
      </c>
      <c r="S28" s="397"/>
      <c r="T28" s="397"/>
      <c r="U28" s="548" t="s">
        <v>82</v>
      </c>
      <c r="V28" s="548" t="s">
        <v>83</v>
      </c>
      <c r="W28" s="548" t="s">
        <v>79</v>
      </c>
      <c r="X28" s="548"/>
      <c r="Y28" s="397"/>
      <c r="Z28" s="397"/>
      <c r="AA28" s="397"/>
      <c r="AB28" s="397"/>
      <c r="AC28" s="548" t="s">
        <v>80</v>
      </c>
      <c r="AD28" s="397"/>
      <c r="AE28" s="397"/>
      <c r="AF28" s="548" t="s">
        <v>81</v>
      </c>
      <c r="AG28" s="397"/>
      <c r="AH28" s="397"/>
      <c r="AI28" s="548" t="s">
        <v>82</v>
      </c>
      <c r="AJ28" s="162"/>
      <c r="AK28" s="162"/>
      <c r="AL28" s="164"/>
      <c r="AM28" s="151"/>
    </row>
    <row r="29" spans="1:39" ht="13.5" customHeight="1">
      <c r="A29" s="558"/>
      <c r="B29" s="559"/>
      <c r="C29" s="559"/>
      <c r="D29" s="559"/>
      <c r="E29" s="559"/>
      <c r="F29" s="559"/>
      <c r="G29" s="559"/>
      <c r="H29" s="167"/>
      <c r="I29" s="549"/>
      <c r="J29" s="549"/>
      <c r="K29" s="547"/>
      <c r="L29" s="547"/>
      <c r="M29" s="547"/>
      <c r="N29" s="547"/>
      <c r="O29" s="549"/>
      <c r="P29" s="547"/>
      <c r="Q29" s="547"/>
      <c r="R29" s="549"/>
      <c r="S29" s="547"/>
      <c r="T29" s="547"/>
      <c r="U29" s="549"/>
      <c r="V29" s="549"/>
      <c r="W29" s="549"/>
      <c r="X29" s="549"/>
      <c r="Y29" s="547"/>
      <c r="Z29" s="547"/>
      <c r="AA29" s="547"/>
      <c r="AB29" s="547"/>
      <c r="AC29" s="549"/>
      <c r="AD29" s="547"/>
      <c r="AE29" s="547"/>
      <c r="AF29" s="549"/>
      <c r="AG29" s="547"/>
      <c r="AH29" s="547"/>
      <c r="AI29" s="549"/>
      <c r="AJ29" s="159"/>
      <c r="AK29" s="159"/>
      <c r="AL29" s="160"/>
      <c r="AM29" s="151"/>
    </row>
    <row r="30" spans="1:39" ht="13.5" customHeight="1">
      <c r="A30" s="550" t="s">
        <v>148</v>
      </c>
      <c r="B30" s="481"/>
      <c r="C30" s="481"/>
      <c r="D30" s="481"/>
      <c r="E30" s="481"/>
      <c r="F30" s="481"/>
      <c r="G30" s="482"/>
      <c r="H30" s="166"/>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62"/>
      <c r="AK30" s="162"/>
      <c r="AL30" s="164"/>
      <c r="AM30" s="151"/>
    </row>
    <row r="31" spans="1:39" ht="13.5" customHeight="1">
      <c r="A31" s="488"/>
      <c r="B31" s="474"/>
      <c r="C31" s="474"/>
      <c r="D31" s="474"/>
      <c r="E31" s="474"/>
      <c r="F31" s="474"/>
      <c r="G31" s="475"/>
      <c r="H31" s="522" t="s">
        <v>149</v>
      </c>
      <c r="I31" s="474"/>
      <c r="J31" s="474"/>
      <c r="K31" s="153" t="s">
        <v>47</v>
      </c>
      <c r="L31" s="178" t="s">
        <v>150</v>
      </c>
      <c r="M31" s="178" t="s">
        <v>151</v>
      </c>
      <c r="N31" s="153" t="s">
        <v>47</v>
      </c>
      <c r="O31" s="178" t="s">
        <v>152</v>
      </c>
      <c r="P31" s="170"/>
      <c r="Q31" s="170"/>
      <c r="R31" s="170"/>
      <c r="S31" s="170"/>
      <c r="T31" s="170"/>
      <c r="U31" s="170"/>
      <c r="V31" s="170"/>
      <c r="W31" s="170"/>
      <c r="X31" s="170"/>
      <c r="Y31" s="170"/>
      <c r="Z31" s="170"/>
      <c r="AA31" s="170"/>
      <c r="AB31" s="170"/>
      <c r="AC31" s="170"/>
      <c r="AD31" s="170"/>
      <c r="AE31" s="170"/>
      <c r="AF31" s="170"/>
      <c r="AG31" s="170"/>
      <c r="AH31" s="170"/>
      <c r="AI31" s="170"/>
      <c r="AJ31" s="156"/>
      <c r="AK31" s="156"/>
      <c r="AL31" s="171"/>
      <c r="AM31" s="151"/>
    </row>
    <row r="32" spans="1:39" ht="13.5" customHeight="1">
      <c r="A32" s="488"/>
      <c r="B32" s="474"/>
      <c r="C32" s="474"/>
      <c r="D32" s="474"/>
      <c r="E32" s="474"/>
      <c r="F32" s="474"/>
      <c r="G32" s="475"/>
      <c r="H32" s="172"/>
      <c r="I32" s="173" t="s">
        <v>153</v>
      </c>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56"/>
      <c r="AK32" s="156"/>
      <c r="AL32" s="171"/>
      <c r="AM32" s="151"/>
    </row>
    <row r="33" spans="1:39" ht="13.5" customHeight="1">
      <c r="A33" s="488"/>
      <c r="B33" s="474"/>
      <c r="C33" s="474"/>
      <c r="D33" s="474"/>
      <c r="E33" s="474"/>
      <c r="F33" s="474"/>
      <c r="G33" s="475"/>
      <c r="H33" s="426"/>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428"/>
      <c r="AM33" s="151"/>
    </row>
    <row r="34" spans="1:39" ht="13.5" customHeight="1">
      <c r="A34" s="488"/>
      <c r="B34" s="474"/>
      <c r="C34" s="474"/>
      <c r="D34" s="474"/>
      <c r="E34" s="474"/>
      <c r="F34" s="474"/>
      <c r="G34" s="475"/>
      <c r="H34" s="426"/>
      <c r="I34" s="554"/>
      <c r="J34" s="554"/>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554"/>
      <c r="AI34" s="554"/>
      <c r="AJ34" s="554"/>
      <c r="AK34" s="554"/>
      <c r="AL34" s="428"/>
      <c r="AM34" s="151"/>
    </row>
    <row r="35" spans="1:39" ht="13.5" customHeight="1">
      <c r="A35" s="488"/>
      <c r="B35" s="474"/>
      <c r="C35" s="474"/>
      <c r="D35" s="474"/>
      <c r="E35" s="474"/>
      <c r="F35" s="474"/>
      <c r="G35" s="475"/>
      <c r="H35" s="426"/>
      <c r="I35" s="554"/>
      <c r="J35" s="554"/>
      <c r="K35" s="554"/>
      <c r="L35" s="554"/>
      <c r="M35" s="554"/>
      <c r="N35" s="554"/>
      <c r="O35" s="554"/>
      <c r="P35" s="554"/>
      <c r="Q35" s="554"/>
      <c r="R35" s="554"/>
      <c r="S35" s="554"/>
      <c r="T35" s="554"/>
      <c r="U35" s="554"/>
      <c r="V35" s="554"/>
      <c r="W35" s="554"/>
      <c r="X35" s="554"/>
      <c r="Y35" s="554"/>
      <c r="Z35" s="554"/>
      <c r="AA35" s="554"/>
      <c r="AB35" s="554"/>
      <c r="AC35" s="554"/>
      <c r="AD35" s="554"/>
      <c r="AE35" s="554"/>
      <c r="AF35" s="554"/>
      <c r="AG35" s="554"/>
      <c r="AH35" s="554"/>
      <c r="AI35" s="554"/>
      <c r="AJ35" s="554"/>
      <c r="AK35" s="554"/>
      <c r="AL35" s="428"/>
      <c r="AM35" s="151"/>
    </row>
    <row r="36" spans="1:39" ht="13.5" customHeight="1">
      <c r="A36" s="488"/>
      <c r="B36" s="474"/>
      <c r="C36" s="474"/>
      <c r="D36" s="474"/>
      <c r="E36" s="474"/>
      <c r="F36" s="474"/>
      <c r="G36" s="475"/>
      <c r="H36" s="426"/>
      <c r="I36" s="554"/>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428"/>
      <c r="AM36" s="151"/>
    </row>
    <row r="37" spans="1:39" ht="13.5" customHeight="1">
      <c r="A37" s="488"/>
      <c r="B37" s="474"/>
      <c r="C37" s="474"/>
      <c r="D37" s="474"/>
      <c r="E37" s="474"/>
      <c r="F37" s="474"/>
      <c r="G37" s="475"/>
      <c r="H37" s="426"/>
      <c r="I37" s="554"/>
      <c r="J37" s="554"/>
      <c r="K37" s="554"/>
      <c r="L37" s="554"/>
      <c r="M37" s="554"/>
      <c r="N37" s="554"/>
      <c r="O37" s="554"/>
      <c r="P37" s="554"/>
      <c r="Q37" s="554"/>
      <c r="R37" s="554"/>
      <c r="S37" s="554"/>
      <c r="T37" s="554"/>
      <c r="U37" s="554"/>
      <c r="V37" s="554"/>
      <c r="W37" s="554"/>
      <c r="X37" s="554"/>
      <c r="Y37" s="554"/>
      <c r="Z37" s="554"/>
      <c r="AA37" s="554"/>
      <c r="AB37" s="554"/>
      <c r="AC37" s="554"/>
      <c r="AD37" s="554"/>
      <c r="AE37" s="554"/>
      <c r="AF37" s="554"/>
      <c r="AG37" s="554"/>
      <c r="AH37" s="554"/>
      <c r="AI37" s="554"/>
      <c r="AJ37" s="554"/>
      <c r="AK37" s="554"/>
      <c r="AL37" s="428"/>
      <c r="AM37" s="151"/>
    </row>
    <row r="38" spans="1:39" ht="13.5" customHeight="1">
      <c r="A38" s="488"/>
      <c r="B38" s="474"/>
      <c r="C38" s="474"/>
      <c r="D38" s="474"/>
      <c r="E38" s="474"/>
      <c r="F38" s="474"/>
      <c r="G38" s="475"/>
      <c r="H38" s="426"/>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4"/>
      <c r="AJ38" s="554"/>
      <c r="AK38" s="554"/>
      <c r="AL38" s="428"/>
      <c r="AM38" s="151"/>
    </row>
    <row r="39" spans="1:39" ht="13.5" customHeight="1" thickBot="1">
      <c r="A39" s="551"/>
      <c r="B39" s="552"/>
      <c r="C39" s="552"/>
      <c r="D39" s="552"/>
      <c r="E39" s="552"/>
      <c r="F39" s="552"/>
      <c r="G39" s="553"/>
      <c r="H39" s="555"/>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7"/>
      <c r="AM39" s="178"/>
    </row>
    <row r="40" spans="1:39" ht="14.25" customHeight="1">
      <c r="A40" s="178"/>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51"/>
    </row>
    <row r="41" spans="1:39" ht="14.25" thickBot="1">
      <c r="A41" s="151" t="s">
        <v>154</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row>
    <row r="42" spans="1:39" ht="13.5">
      <c r="A42" s="528" t="s">
        <v>0</v>
      </c>
      <c r="B42" s="473"/>
      <c r="C42" s="530" t="s">
        <v>155</v>
      </c>
      <c r="D42" s="472"/>
      <c r="E42" s="472"/>
      <c r="F42" s="472"/>
      <c r="G42" s="472"/>
      <c r="H42" s="472"/>
      <c r="I42" s="473"/>
      <c r="J42" s="530" t="s">
        <v>156</v>
      </c>
      <c r="K42" s="472"/>
      <c r="L42" s="472"/>
      <c r="M42" s="472"/>
      <c r="N42" s="472"/>
      <c r="O42" s="473"/>
      <c r="P42" s="530" t="s">
        <v>157</v>
      </c>
      <c r="Q42" s="472"/>
      <c r="R42" s="472"/>
      <c r="S42" s="472"/>
      <c r="T42" s="472"/>
      <c r="U42" s="472"/>
      <c r="V42" s="472"/>
      <c r="W42" s="472"/>
      <c r="X42" s="472"/>
      <c r="Y42" s="472"/>
      <c r="Z42" s="472"/>
      <c r="AA42" s="472"/>
      <c r="AB42" s="472"/>
      <c r="AC42" s="472"/>
      <c r="AD42" s="472"/>
      <c r="AE42" s="472"/>
      <c r="AF42" s="472"/>
      <c r="AG42" s="472"/>
      <c r="AH42" s="472"/>
      <c r="AI42" s="472"/>
      <c r="AJ42" s="472"/>
      <c r="AK42" s="472"/>
      <c r="AL42" s="532"/>
      <c r="AM42" s="151"/>
    </row>
    <row r="43" spans="1:48" ht="13.5" customHeight="1">
      <c r="A43" s="529"/>
      <c r="B43" s="477"/>
      <c r="C43" s="531"/>
      <c r="D43" s="476"/>
      <c r="E43" s="476"/>
      <c r="F43" s="476"/>
      <c r="G43" s="476"/>
      <c r="H43" s="476"/>
      <c r="I43" s="477"/>
      <c r="J43" s="531"/>
      <c r="K43" s="476"/>
      <c r="L43" s="476"/>
      <c r="M43" s="476"/>
      <c r="N43" s="476"/>
      <c r="O43" s="477"/>
      <c r="P43" s="531"/>
      <c r="Q43" s="476"/>
      <c r="R43" s="476"/>
      <c r="S43" s="476"/>
      <c r="T43" s="476"/>
      <c r="U43" s="476"/>
      <c r="V43" s="476"/>
      <c r="W43" s="476"/>
      <c r="X43" s="476"/>
      <c r="Y43" s="476"/>
      <c r="Z43" s="476"/>
      <c r="AA43" s="476"/>
      <c r="AB43" s="476"/>
      <c r="AC43" s="476"/>
      <c r="AD43" s="476"/>
      <c r="AE43" s="476"/>
      <c r="AF43" s="476"/>
      <c r="AG43" s="476"/>
      <c r="AH43" s="476"/>
      <c r="AI43" s="476"/>
      <c r="AJ43" s="476"/>
      <c r="AK43" s="476"/>
      <c r="AL43" s="533"/>
      <c r="AM43" s="151"/>
      <c r="AQ43" s="220"/>
      <c r="AR43" s="220"/>
      <c r="AS43" s="220"/>
      <c r="AT43" s="220"/>
      <c r="AU43" s="220"/>
      <c r="AV43" s="220"/>
    </row>
    <row r="44" spans="1:48" ht="13.5" customHeight="1">
      <c r="A44" s="534" t="s">
        <v>158</v>
      </c>
      <c r="B44" s="535"/>
      <c r="C44" s="538" t="s">
        <v>159</v>
      </c>
      <c r="D44" s="539"/>
      <c r="E44" s="539"/>
      <c r="F44" s="539"/>
      <c r="G44" s="539"/>
      <c r="H44" s="539"/>
      <c r="I44" s="540"/>
      <c r="J44" s="505">
        <f>(V44*AA44)+(V46*AA46)+(V48*AA48)</f>
        <v>0</v>
      </c>
      <c r="K44" s="506"/>
      <c r="L44" s="506"/>
      <c r="M44" s="506"/>
      <c r="N44" s="506"/>
      <c r="O44" s="509" t="s">
        <v>251</v>
      </c>
      <c r="P44" s="491" t="s">
        <v>160</v>
      </c>
      <c r="Q44" s="492"/>
      <c r="R44" s="492"/>
      <c r="S44" s="492"/>
      <c r="T44" s="492"/>
      <c r="U44" s="492"/>
      <c r="V44" s="495">
        <v>20000</v>
      </c>
      <c r="W44" s="495"/>
      <c r="X44" s="495"/>
      <c r="Y44" s="497" t="s">
        <v>161</v>
      </c>
      <c r="Z44" s="497"/>
      <c r="AA44" s="499"/>
      <c r="AB44" s="499"/>
      <c r="AC44" s="526" t="s">
        <v>285</v>
      </c>
      <c r="AD44" s="526"/>
      <c r="AE44" s="526"/>
      <c r="AF44" s="526"/>
      <c r="AG44" s="526"/>
      <c r="AH44" s="526"/>
      <c r="AI44" s="526"/>
      <c r="AJ44" s="526"/>
      <c r="AK44" s="526"/>
      <c r="AL44" s="527"/>
      <c r="AM44" s="151"/>
      <c r="AQ44" s="220"/>
      <c r="AR44" s="220"/>
      <c r="AS44" s="220"/>
      <c r="AT44" s="220"/>
      <c r="AU44" s="220"/>
      <c r="AV44" s="220"/>
    </row>
    <row r="45" spans="1:48" ht="13.5" customHeight="1">
      <c r="A45" s="536"/>
      <c r="B45" s="537"/>
      <c r="C45" s="541"/>
      <c r="D45" s="576"/>
      <c r="E45" s="576"/>
      <c r="F45" s="576"/>
      <c r="G45" s="576"/>
      <c r="H45" s="576"/>
      <c r="I45" s="543"/>
      <c r="J45" s="524"/>
      <c r="K45" s="525"/>
      <c r="L45" s="525"/>
      <c r="M45" s="525"/>
      <c r="N45" s="525"/>
      <c r="O45" s="517"/>
      <c r="P45" s="493"/>
      <c r="Q45" s="494"/>
      <c r="R45" s="494"/>
      <c r="S45" s="494"/>
      <c r="T45" s="494"/>
      <c r="U45" s="494"/>
      <c r="V45" s="496"/>
      <c r="W45" s="496"/>
      <c r="X45" s="496"/>
      <c r="Y45" s="498"/>
      <c r="Z45" s="498"/>
      <c r="AA45" s="500"/>
      <c r="AB45" s="500"/>
      <c r="AC45" s="526"/>
      <c r="AD45" s="526"/>
      <c r="AE45" s="526"/>
      <c r="AF45" s="526"/>
      <c r="AG45" s="526"/>
      <c r="AH45" s="526"/>
      <c r="AI45" s="526"/>
      <c r="AJ45" s="526"/>
      <c r="AK45" s="526"/>
      <c r="AL45" s="527"/>
      <c r="AM45" s="151"/>
      <c r="AQ45" s="220"/>
      <c r="AR45" s="220"/>
      <c r="AS45" s="220"/>
      <c r="AT45" s="220"/>
      <c r="AU45" s="220"/>
      <c r="AV45" s="220"/>
    </row>
    <row r="46" spans="1:48" ht="13.5" customHeight="1">
      <c r="A46" s="536"/>
      <c r="B46" s="537"/>
      <c r="C46" s="541"/>
      <c r="D46" s="576"/>
      <c r="E46" s="576"/>
      <c r="F46" s="576"/>
      <c r="G46" s="576"/>
      <c r="H46" s="576"/>
      <c r="I46" s="543"/>
      <c r="J46" s="524"/>
      <c r="K46" s="525"/>
      <c r="L46" s="525"/>
      <c r="M46" s="525"/>
      <c r="N46" s="525"/>
      <c r="O46" s="517"/>
      <c r="P46" s="491" t="s">
        <v>162</v>
      </c>
      <c r="Q46" s="492"/>
      <c r="R46" s="492"/>
      <c r="S46" s="492"/>
      <c r="T46" s="492"/>
      <c r="U46" s="492"/>
      <c r="V46" s="495">
        <v>30000</v>
      </c>
      <c r="W46" s="495"/>
      <c r="X46" s="495"/>
      <c r="Y46" s="497" t="s">
        <v>161</v>
      </c>
      <c r="Z46" s="497"/>
      <c r="AA46" s="499"/>
      <c r="AB46" s="499"/>
      <c r="AC46" s="501" t="s">
        <v>285</v>
      </c>
      <c r="AD46" s="501"/>
      <c r="AE46" s="501"/>
      <c r="AF46" s="501"/>
      <c r="AG46" s="501"/>
      <c r="AH46" s="501"/>
      <c r="AI46" s="501"/>
      <c r="AJ46" s="501"/>
      <c r="AK46" s="501"/>
      <c r="AL46" s="502"/>
      <c r="AM46" s="151"/>
      <c r="AQ46" s="220"/>
      <c r="AR46" s="220"/>
      <c r="AS46" s="220"/>
      <c r="AT46" s="220"/>
      <c r="AU46" s="220"/>
      <c r="AV46" s="220"/>
    </row>
    <row r="47" spans="1:48" ht="13.5" customHeight="1">
      <c r="A47" s="536"/>
      <c r="B47" s="537"/>
      <c r="C47" s="541"/>
      <c r="D47" s="576"/>
      <c r="E47" s="576"/>
      <c r="F47" s="576"/>
      <c r="G47" s="576"/>
      <c r="H47" s="576"/>
      <c r="I47" s="543"/>
      <c r="J47" s="524"/>
      <c r="K47" s="525"/>
      <c r="L47" s="525"/>
      <c r="M47" s="525"/>
      <c r="N47" s="525"/>
      <c r="O47" s="517"/>
      <c r="P47" s="493"/>
      <c r="Q47" s="494"/>
      <c r="R47" s="494"/>
      <c r="S47" s="494"/>
      <c r="T47" s="494"/>
      <c r="U47" s="494"/>
      <c r="V47" s="496"/>
      <c r="W47" s="496"/>
      <c r="X47" s="496"/>
      <c r="Y47" s="498"/>
      <c r="Z47" s="498"/>
      <c r="AA47" s="500"/>
      <c r="AB47" s="500"/>
      <c r="AC47" s="503"/>
      <c r="AD47" s="503"/>
      <c r="AE47" s="503"/>
      <c r="AF47" s="503"/>
      <c r="AG47" s="503"/>
      <c r="AH47" s="503"/>
      <c r="AI47" s="503"/>
      <c r="AJ47" s="503"/>
      <c r="AK47" s="503"/>
      <c r="AL47" s="504"/>
      <c r="AM47" s="151"/>
      <c r="AQ47" s="220"/>
      <c r="AR47" s="220"/>
      <c r="AS47" s="220"/>
      <c r="AT47" s="220"/>
      <c r="AU47" s="220"/>
      <c r="AV47" s="220"/>
    </row>
    <row r="48" spans="1:48" ht="13.5" customHeight="1">
      <c r="A48" s="536"/>
      <c r="B48" s="537"/>
      <c r="C48" s="541"/>
      <c r="D48" s="576"/>
      <c r="E48" s="576"/>
      <c r="F48" s="576"/>
      <c r="G48" s="576"/>
      <c r="H48" s="576"/>
      <c r="I48" s="543"/>
      <c r="J48" s="524"/>
      <c r="K48" s="525"/>
      <c r="L48" s="525"/>
      <c r="M48" s="525"/>
      <c r="N48" s="525"/>
      <c r="O48" s="517"/>
      <c r="P48" s="491" t="s">
        <v>163</v>
      </c>
      <c r="Q48" s="492"/>
      <c r="R48" s="492"/>
      <c r="S48" s="492"/>
      <c r="T48" s="492"/>
      <c r="U48" s="492"/>
      <c r="V48" s="495">
        <v>30000</v>
      </c>
      <c r="W48" s="495"/>
      <c r="X48" s="495"/>
      <c r="Y48" s="497" t="s">
        <v>161</v>
      </c>
      <c r="Z48" s="497"/>
      <c r="AA48" s="499"/>
      <c r="AB48" s="499"/>
      <c r="AC48" s="501" t="s">
        <v>285</v>
      </c>
      <c r="AD48" s="501"/>
      <c r="AE48" s="501"/>
      <c r="AF48" s="501"/>
      <c r="AG48" s="501"/>
      <c r="AH48" s="501"/>
      <c r="AI48" s="501"/>
      <c r="AJ48" s="501"/>
      <c r="AK48" s="501"/>
      <c r="AL48" s="502"/>
      <c r="AM48" s="151"/>
      <c r="AQ48" s="220"/>
      <c r="AR48" s="220"/>
      <c r="AS48" s="220"/>
      <c r="AT48" s="220"/>
      <c r="AU48" s="220"/>
      <c r="AV48" s="220"/>
    </row>
    <row r="49" spans="1:39" ht="13.5">
      <c r="A49" s="536"/>
      <c r="B49" s="537"/>
      <c r="C49" s="544"/>
      <c r="D49" s="545"/>
      <c r="E49" s="545"/>
      <c r="F49" s="545"/>
      <c r="G49" s="545"/>
      <c r="H49" s="545"/>
      <c r="I49" s="546"/>
      <c r="J49" s="568"/>
      <c r="K49" s="569"/>
      <c r="L49" s="569"/>
      <c r="M49" s="569"/>
      <c r="N49" s="569"/>
      <c r="O49" s="567"/>
      <c r="P49" s="493"/>
      <c r="Q49" s="494"/>
      <c r="R49" s="494"/>
      <c r="S49" s="494"/>
      <c r="T49" s="494"/>
      <c r="U49" s="494"/>
      <c r="V49" s="496"/>
      <c r="W49" s="496"/>
      <c r="X49" s="496"/>
      <c r="Y49" s="498"/>
      <c r="Z49" s="498"/>
      <c r="AA49" s="500"/>
      <c r="AB49" s="500"/>
      <c r="AC49" s="503"/>
      <c r="AD49" s="503"/>
      <c r="AE49" s="503"/>
      <c r="AF49" s="503"/>
      <c r="AG49" s="503"/>
      <c r="AH49" s="503"/>
      <c r="AI49" s="503"/>
      <c r="AJ49" s="503"/>
      <c r="AK49" s="503"/>
      <c r="AL49" s="504"/>
      <c r="AM49" s="151"/>
    </row>
    <row r="50" spans="1:39" ht="13.5">
      <c r="A50" s="536"/>
      <c r="B50" s="537"/>
      <c r="C50" s="538" t="s">
        <v>172</v>
      </c>
      <c r="D50" s="539"/>
      <c r="E50" s="539"/>
      <c r="F50" s="539"/>
      <c r="G50" s="539"/>
      <c r="H50" s="539"/>
      <c r="I50" s="540"/>
      <c r="J50" s="505">
        <f>J44*0.1</f>
        <v>0</v>
      </c>
      <c r="K50" s="506"/>
      <c r="L50" s="506"/>
      <c r="M50" s="506"/>
      <c r="N50" s="506"/>
      <c r="O50" s="509" t="s">
        <v>251</v>
      </c>
      <c r="P50" s="520" t="s">
        <v>173</v>
      </c>
      <c r="Q50" s="481"/>
      <c r="R50" s="481"/>
      <c r="S50" s="481"/>
      <c r="T50" s="481"/>
      <c r="U50" s="481"/>
      <c r="V50" s="481"/>
      <c r="W50" s="481"/>
      <c r="X50" s="481"/>
      <c r="Y50" s="481"/>
      <c r="Z50" s="481"/>
      <c r="AA50" s="481"/>
      <c r="AB50" s="481"/>
      <c r="AC50" s="481"/>
      <c r="AD50" s="481"/>
      <c r="AE50" s="481"/>
      <c r="AF50" s="481"/>
      <c r="AG50" s="481"/>
      <c r="AH50" s="481"/>
      <c r="AI50" s="481"/>
      <c r="AJ50" s="481"/>
      <c r="AK50" s="481"/>
      <c r="AL50" s="521"/>
      <c r="AM50" s="151"/>
    </row>
    <row r="51" spans="1:39" ht="13.5">
      <c r="A51" s="536"/>
      <c r="B51" s="537"/>
      <c r="C51" s="544"/>
      <c r="D51" s="545"/>
      <c r="E51" s="545"/>
      <c r="F51" s="545"/>
      <c r="G51" s="545"/>
      <c r="H51" s="545"/>
      <c r="I51" s="546"/>
      <c r="J51" s="568"/>
      <c r="K51" s="569"/>
      <c r="L51" s="569"/>
      <c r="M51" s="569"/>
      <c r="N51" s="569"/>
      <c r="O51" s="567"/>
      <c r="P51" s="531"/>
      <c r="Q51" s="476"/>
      <c r="R51" s="476"/>
      <c r="S51" s="476"/>
      <c r="T51" s="476"/>
      <c r="U51" s="476"/>
      <c r="V51" s="476"/>
      <c r="W51" s="476"/>
      <c r="X51" s="476"/>
      <c r="Y51" s="476"/>
      <c r="Z51" s="476"/>
      <c r="AA51" s="476"/>
      <c r="AB51" s="476"/>
      <c r="AC51" s="476"/>
      <c r="AD51" s="476"/>
      <c r="AE51" s="476"/>
      <c r="AF51" s="476"/>
      <c r="AG51" s="476"/>
      <c r="AH51" s="476"/>
      <c r="AI51" s="476"/>
      <c r="AJ51" s="476"/>
      <c r="AK51" s="476"/>
      <c r="AL51" s="533"/>
      <c r="AM51" s="151"/>
    </row>
    <row r="52" spans="1:39" ht="13.5">
      <c r="A52" s="181"/>
      <c r="B52" s="182"/>
      <c r="C52" s="570" t="s">
        <v>174</v>
      </c>
      <c r="D52" s="571"/>
      <c r="E52" s="571"/>
      <c r="F52" s="571"/>
      <c r="G52" s="571"/>
      <c r="H52" s="571"/>
      <c r="I52" s="572"/>
      <c r="J52" s="505">
        <f>J44+J50</f>
        <v>0</v>
      </c>
      <c r="K52" s="506"/>
      <c r="L52" s="506"/>
      <c r="M52" s="506"/>
      <c r="N52" s="506"/>
      <c r="O52" s="509" t="s">
        <v>251</v>
      </c>
      <c r="P52" s="520" t="s">
        <v>175</v>
      </c>
      <c r="Q52" s="481"/>
      <c r="R52" s="481"/>
      <c r="S52" s="481"/>
      <c r="T52" s="481"/>
      <c r="U52" s="481"/>
      <c r="V52" s="481"/>
      <c r="W52" s="481"/>
      <c r="X52" s="481"/>
      <c r="Y52" s="481"/>
      <c r="Z52" s="481"/>
      <c r="AA52" s="481"/>
      <c r="AB52" s="481"/>
      <c r="AC52" s="481"/>
      <c r="AD52" s="481"/>
      <c r="AE52" s="481"/>
      <c r="AF52" s="481"/>
      <c r="AG52" s="481"/>
      <c r="AH52" s="481"/>
      <c r="AI52" s="481"/>
      <c r="AJ52" s="481"/>
      <c r="AK52" s="481"/>
      <c r="AL52" s="521"/>
      <c r="AM52" s="151"/>
    </row>
    <row r="53" spans="1:39" ht="13.5">
      <c r="A53" s="181"/>
      <c r="B53" s="182"/>
      <c r="C53" s="573"/>
      <c r="D53" s="574"/>
      <c r="E53" s="574"/>
      <c r="F53" s="574"/>
      <c r="G53" s="574"/>
      <c r="H53" s="574"/>
      <c r="I53" s="575"/>
      <c r="J53" s="568"/>
      <c r="K53" s="569"/>
      <c r="L53" s="569"/>
      <c r="M53" s="569"/>
      <c r="N53" s="569"/>
      <c r="O53" s="567"/>
      <c r="P53" s="531"/>
      <c r="Q53" s="476"/>
      <c r="R53" s="476"/>
      <c r="S53" s="476"/>
      <c r="T53" s="476"/>
      <c r="U53" s="476"/>
      <c r="V53" s="476"/>
      <c r="W53" s="476"/>
      <c r="X53" s="476"/>
      <c r="Y53" s="476"/>
      <c r="Z53" s="476"/>
      <c r="AA53" s="476"/>
      <c r="AB53" s="476"/>
      <c r="AC53" s="476"/>
      <c r="AD53" s="476"/>
      <c r="AE53" s="476"/>
      <c r="AF53" s="476"/>
      <c r="AG53" s="476"/>
      <c r="AH53" s="476"/>
      <c r="AI53" s="476"/>
      <c r="AJ53" s="476"/>
      <c r="AK53" s="476"/>
      <c r="AL53" s="533"/>
      <c r="AM53" s="151"/>
    </row>
    <row r="54" spans="1:39" ht="13.5">
      <c r="A54" s="487" t="s">
        <v>176</v>
      </c>
      <c r="B54" s="481"/>
      <c r="C54" s="481"/>
      <c r="D54" s="481"/>
      <c r="E54" s="481"/>
      <c r="F54" s="481"/>
      <c r="G54" s="481"/>
      <c r="H54" s="481"/>
      <c r="I54" s="482"/>
      <c r="J54" s="505">
        <f>J52*0.3</f>
        <v>0</v>
      </c>
      <c r="K54" s="506"/>
      <c r="L54" s="506"/>
      <c r="M54" s="506"/>
      <c r="N54" s="506"/>
      <c r="O54" s="509" t="s">
        <v>251</v>
      </c>
      <c r="P54" s="520" t="s">
        <v>177</v>
      </c>
      <c r="Q54" s="481"/>
      <c r="R54" s="481"/>
      <c r="S54" s="481"/>
      <c r="T54" s="481"/>
      <c r="U54" s="481"/>
      <c r="V54" s="481"/>
      <c r="W54" s="481"/>
      <c r="X54" s="481"/>
      <c r="Y54" s="481"/>
      <c r="Z54" s="481"/>
      <c r="AA54" s="481"/>
      <c r="AB54" s="481"/>
      <c r="AC54" s="481"/>
      <c r="AD54" s="481"/>
      <c r="AE54" s="481"/>
      <c r="AF54" s="481"/>
      <c r="AG54" s="481"/>
      <c r="AH54" s="481"/>
      <c r="AI54" s="481"/>
      <c r="AJ54" s="481"/>
      <c r="AK54" s="481"/>
      <c r="AL54" s="521"/>
      <c r="AM54" s="151"/>
    </row>
    <row r="55" spans="1:39" ht="13.5">
      <c r="A55" s="488"/>
      <c r="B55" s="489"/>
      <c r="C55" s="489"/>
      <c r="D55" s="489"/>
      <c r="E55" s="489"/>
      <c r="F55" s="489"/>
      <c r="G55" s="489"/>
      <c r="H55" s="489"/>
      <c r="I55" s="475"/>
      <c r="J55" s="524"/>
      <c r="K55" s="525"/>
      <c r="L55" s="525"/>
      <c r="M55" s="525"/>
      <c r="N55" s="525"/>
      <c r="O55" s="517"/>
      <c r="P55" s="522"/>
      <c r="Q55" s="489"/>
      <c r="R55" s="489"/>
      <c r="S55" s="489"/>
      <c r="T55" s="489"/>
      <c r="U55" s="489"/>
      <c r="V55" s="489"/>
      <c r="W55" s="489"/>
      <c r="X55" s="489"/>
      <c r="Y55" s="489"/>
      <c r="Z55" s="489"/>
      <c r="AA55" s="489"/>
      <c r="AB55" s="489"/>
      <c r="AC55" s="489"/>
      <c r="AD55" s="489"/>
      <c r="AE55" s="489"/>
      <c r="AF55" s="489"/>
      <c r="AG55" s="489"/>
      <c r="AH55" s="489"/>
      <c r="AI55" s="489"/>
      <c r="AJ55" s="489"/>
      <c r="AK55" s="489"/>
      <c r="AL55" s="523"/>
      <c r="AM55" s="151"/>
    </row>
    <row r="56" spans="1:39" ht="13.5">
      <c r="A56" s="487" t="s">
        <v>283</v>
      </c>
      <c r="B56" s="481"/>
      <c r="C56" s="481"/>
      <c r="D56" s="481"/>
      <c r="E56" s="481"/>
      <c r="F56" s="481"/>
      <c r="G56" s="481"/>
      <c r="H56" s="481"/>
      <c r="I56" s="482"/>
      <c r="J56" s="505">
        <f>(J52+J54)*0.1</f>
        <v>0</v>
      </c>
      <c r="K56" s="506"/>
      <c r="L56" s="506"/>
      <c r="M56" s="506"/>
      <c r="N56" s="506"/>
      <c r="O56" s="509" t="s">
        <v>251</v>
      </c>
      <c r="P56" s="520" t="s">
        <v>284</v>
      </c>
      <c r="Q56" s="481"/>
      <c r="R56" s="481"/>
      <c r="S56" s="481"/>
      <c r="T56" s="481"/>
      <c r="U56" s="481"/>
      <c r="V56" s="481"/>
      <c r="W56" s="481"/>
      <c r="X56" s="481"/>
      <c r="Y56" s="481"/>
      <c r="Z56" s="481"/>
      <c r="AA56" s="481"/>
      <c r="AB56" s="481"/>
      <c r="AC56" s="481"/>
      <c r="AD56" s="481"/>
      <c r="AE56" s="481"/>
      <c r="AF56" s="481"/>
      <c r="AG56" s="481"/>
      <c r="AH56" s="481"/>
      <c r="AI56" s="481"/>
      <c r="AJ56" s="481"/>
      <c r="AK56" s="481"/>
      <c r="AL56" s="521"/>
      <c r="AM56" s="151"/>
    </row>
    <row r="57" spans="1:39" ht="14.25" thickBot="1">
      <c r="A57" s="488"/>
      <c r="B57" s="489"/>
      <c r="C57" s="489"/>
      <c r="D57" s="489"/>
      <c r="E57" s="489"/>
      <c r="F57" s="489"/>
      <c r="G57" s="489"/>
      <c r="H57" s="489"/>
      <c r="I57" s="475"/>
      <c r="J57" s="507"/>
      <c r="K57" s="508"/>
      <c r="L57" s="508"/>
      <c r="M57" s="508"/>
      <c r="N57" s="508"/>
      <c r="O57" s="510"/>
      <c r="P57" s="522"/>
      <c r="Q57" s="489"/>
      <c r="R57" s="489"/>
      <c r="S57" s="489"/>
      <c r="T57" s="489"/>
      <c r="U57" s="489"/>
      <c r="V57" s="489"/>
      <c r="W57" s="489"/>
      <c r="X57" s="489"/>
      <c r="Y57" s="489"/>
      <c r="Z57" s="489"/>
      <c r="AA57" s="489"/>
      <c r="AB57" s="489"/>
      <c r="AC57" s="489"/>
      <c r="AD57" s="489"/>
      <c r="AE57" s="489"/>
      <c r="AF57" s="489"/>
      <c r="AG57" s="489"/>
      <c r="AH57" s="489"/>
      <c r="AI57" s="489"/>
      <c r="AJ57" s="489"/>
      <c r="AK57" s="489"/>
      <c r="AL57" s="523"/>
      <c r="AM57" s="151"/>
    </row>
    <row r="58" spans="1:39" ht="13.5">
      <c r="A58" s="511" t="s">
        <v>164</v>
      </c>
      <c r="B58" s="512"/>
      <c r="C58" s="512"/>
      <c r="D58" s="512"/>
      <c r="E58" s="512"/>
      <c r="F58" s="512"/>
      <c r="G58" s="512"/>
      <c r="H58" s="512"/>
      <c r="I58" s="513"/>
      <c r="J58" s="454">
        <f>J52+J54+J56</f>
        <v>0</v>
      </c>
      <c r="K58" s="455"/>
      <c r="L58" s="455"/>
      <c r="M58" s="455"/>
      <c r="N58" s="455"/>
      <c r="O58" s="518" t="s">
        <v>251</v>
      </c>
      <c r="P58" s="226" t="s">
        <v>249</v>
      </c>
      <c r="Q58" s="221"/>
      <c r="R58" s="221"/>
      <c r="S58" s="221"/>
      <c r="T58" s="221"/>
      <c r="U58" s="221"/>
      <c r="V58" s="221"/>
      <c r="W58" s="221"/>
      <c r="X58" s="221"/>
      <c r="Y58" s="221"/>
      <c r="Z58" s="221"/>
      <c r="AA58" s="221"/>
      <c r="AB58" s="221"/>
      <c r="AC58" s="221"/>
      <c r="AD58" s="221"/>
      <c r="AE58" s="221"/>
      <c r="AF58" s="221"/>
      <c r="AG58" s="221"/>
      <c r="AH58" s="221"/>
      <c r="AI58" s="221"/>
      <c r="AJ58" s="221"/>
      <c r="AK58" s="221"/>
      <c r="AL58" s="222"/>
      <c r="AM58" s="151"/>
    </row>
    <row r="59" spans="1:39" ht="14.25" thickBot="1">
      <c r="A59" s="514"/>
      <c r="B59" s="515"/>
      <c r="C59" s="515"/>
      <c r="D59" s="515"/>
      <c r="E59" s="515"/>
      <c r="F59" s="515"/>
      <c r="G59" s="515"/>
      <c r="H59" s="515"/>
      <c r="I59" s="516"/>
      <c r="J59" s="456"/>
      <c r="K59" s="457"/>
      <c r="L59" s="457"/>
      <c r="M59" s="457"/>
      <c r="N59" s="457"/>
      <c r="O59" s="519"/>
      <c r="P59" s="223"/>
      <c r="Q59" s="224"/>
      <c r="R59" s="224"/>
      <c r="S59" s="224"/>
      <c r="T59" s="224"/>
      <c r="U59" s="224"/>
      <c r="V59" s="224"/>
      <c r="W59" s="224"/>
      <c r="X59" s="224"/>
      <c r="Y59" s="224"/>
      <c r="Z59" s="224"/>
      <c r="AA59" s="224"/>
      <c r="AB59" s="224"/>
      <c r="AC59" s="224"/>
      <c r="AD59" s="224"/>
      <c r="AE59" s="224"/>
      <c r="AF59" s="224"/>
      <c r="AG59" s="224"/>
      <c r="AH59" s="224"/>
      <c r="AI59" s="224"/>
      <c r="AJ59" s="224"/>
      <c r="AK59" s="224"/>
      <c r="AL59" s="225"/>
      <c r="AM59" s="151"/>
    </row>
    <row r="60" spans="1:39" ht="14.25" thickBot="1">
      <c r="A60" s="151"/>
      <c r="B60" s="151"/>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1"/>
      <c r="AL60" s="151"/>
      <c r="AM60" s="151"/>
    </row>
    <row r="61" spans="1:39" ht="13.5">
      <c r="A61" s="466" t="s">
        <v>165</v>
      </c>
      <c r="B61" s="467"/>
      <c r="C61" s="472" t="s">
        <v>166</v>
      </c>
      <c r="D61" s="472"/>
      <c r="E61" s="472"/>
      <c r="F61" s="472"/>
      <c r="G61" s="473"/>
      <c r="H61" s="174" t="s">
        <v>167</v>
      </c>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9"/>
      <c r="AM61" s="151"/>
    </row>
    <row r="62" spans="1:39" ht="13.5">
      <c r="A62" s="468"/>
      <c r="B62" s="469"/>
      <c r="C62" s="489"/>
      <c r="D62" s="489"/>
      <c r="E62" s="489"/>
      <c r="F62" s="489"/>
      <c r="G62" s="475"/>
      <c r="H62" s="82"/>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5"/>
      <c r="AM62" s="151"/>
    </row>
    <row r="63" spans="1:39" ht="13.5">
      <c r="A63" s="468"/>
      <c r="B63" s="469"/>
      <c r="C63" s="476"/>
      <c r="D63" s="476"/>
      <c r="E63" s="476"/>
      <c r="F63" s="476"/>
      <c r="G63" s="477"/>
      <c r="H63" s="82"/>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5"/>
      <c r="AM63" s="151"/>
    </row>
    <row r="64" spans="1:39" ht="13.5">
      <c r="A64" s="468"/>
      <c r="B64" s="469"/>
      <c r="C64" s="481" t="s">
        <v>168</v>
      </c>
      <c r="D64" s="481"/>
      <c r="E64" s="481"/>
      <c r="F64" s="481"/>
      <c r="G64" s="482"/>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4"/>
      <c r="AM64" s="151"/>
    </row>
    <row r="65" spans="1:39" ht="13.5">
      <c r="A65" s="468"/>
      <c r="B65" s="469"/>
      <c r="C65" s="476"/>
      <c r="D65" s="476"/>
      <c r="E65" s="476"/>
      <c r="F65" s="476"/>
      <c r="G65" s="477"/>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4"/>
      <c r="AM65" s="151"/>
    </row>
    <row r="66" spans="1:39" ht="13.5">
      <c r="A66" s="468"/>
      <c r="B66" s="469"/>
      <c r="C66" s="481" t="s">
        <v>169</v>
      </c>
      <c r="D66" s="481"/>
      <c r="E66" s="481"/>
      <c r="F66" s="481"/>
      <c r="G66" s="482"/>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4"/>
      <c r="AM66" s="151"/>
    </row>
    <row r="67" spans="1:39" ht="13.5">
      <c r="A67" s="468"/>
      <c r="B67" s="469"/>
      <c r="C67" s="476"/>
      <c r="D67" s="476"/>
      <c r="E67" s="476"/>
      <c r="F67" s="476"/>
      <c r="G67" s="477"/>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4"/>
      <c r="AM67" s="151"/>
    </row>
    <row r="68" spans="1:39" ht="13.5">
      <c r="A68" s="468"/>
      <c r="B68" s="469"/>
      <c r="C68" s="481" t="s">
        <v>170</v>
      </c>
      <c r="D68" s="481"/>
      <c r="E68" s="481"/>
      <c r="F68" s="481"/>
      <c r="G68" s="482"/>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483"/>
      <c r="AL68" s="484"/>
      <c r="AM68" s="151"/>
    </row>
    <row r="69" spans="1:39" ht="13.5">
      <c r="A69" s="470"/>
      <c r="B69" s="471"/>
      <c r="C69" s="489"/>
      <c r="D69" s="489"/>
      <c r="E69" s="489"/>
      <c r="F69" s="489"/>
      <c r="G69" s="475"/>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3"/>
      <c r="AK69" s="483"/>
      <c r="AL69" s="484"/>
      <c r="AM69" s="151"/>
    </row>
    <row r="70" spans="1:39" ht="13.5">
      <c r="A70" s="458" t="s">
        <v>171</v>
      </c>
      <c r="B70" s="459"/>
      <c r="C70" s="459"/>
      <c r="D70" s="459"/>
      <c r="E70" s="459"/>
      <c r="F70" s="459"/>
      <c r="G70" s="459"/>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3"/>
      <c r="AM70" s="151"/>
    </row>
    <row r="71" spans="1:38" ht="14.25" thickBot="1">
      <c r="A71" s="460"/>
      <c r="B71" s="461"/>
      <c r="C71" s="461"/>
      <c r="D71" s="461"/>
      <c r="E71" s="461"/>
      <c r="F71" s="461"/>
      <c r="G71" s="461"/>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5"/>
    </row>
  </sheetData>
  <sheetProtection/>
  <mergeCells count="109">
    <mergeCell ref="T1:W1"/>
    <mergeCell ref="X1:AM1"/>
    <mergeCell ref="T2:W2"/>
    <mergeCell ref="AA4:AD4"/>
    <mergeCell ref="AF4:AG4"/>
    <mergeCell ref="AI4:AJ4"/>
    <mergeCell ref="A6:AM7"/>
    <mergeCell ref="V10:AK10"/>
    <mergeCell ref="V11:AK11"/>
    <mergeCell ref="V12:AK12"/>
    <mergeCell ref="V15:AK15"/>
    <mergeCell ref="A8:M8"/>
    <mergeCell ref="S10:U10"/>
    <mergeCell ref="S11:U12"/>
    <mergeCell ref="S15:U15"/>
    <mergeCell ref="V16:AK16"/>
    <mergeCell ref="B18:P18"/>
    <mergeCell ref="R18:S18"/>
    <mergeCell ref="V18:W18"/>
    <mergeCell ref="Z18:AA18"/>
    <mergeCell ref="AB18:AL18"/>
    <mergeCell ref="S16:U16"/>
    <mergeCell ref="R27:W27"/>
    <mergeCell ref="A21:G22"/>
    <mergeCell ref="H21:S22"/>
    <mergeCell ref="T21:Z22"/>
    <mergeCell ref="AA21:AL22"/>
    <mergeCell ref="A23:G25"/>
    <mergeCell ref="H23:AL24"/>
    <mergeCell ref="I25:O25"/>
    <mergeCell ref="R25:X25"/>
    <mergeCell ref="AA25:AG25"/>
    <mergeCell ref="I28:J29"/>
    <mergeCell ref="K28:N29"/>
    <mergeCell ref="O28:O29"/>
    <mergeCell ref="P28:Q29"/>
    <mergeCell ref="R28:R29"/>
    <mergeCell ref="A26:G27"/>
    <mergeCell ref="H26:N26"/>
    <mergeCell ref="O26:P26"/>
    <mergeCell ref="H27:N27"/>
    <mergeCell ref="O27:P27"/>
    <mergeCell ref="A30:G39"/>
    <mergeCell ref="H31:J31"/>
    <mergeCell ref="H33:AL39"/>
    <mergeCell ref="S28:T29"/>
    <mergeCell ref="U28:U29"/>
    <mergeCell ref="V28:V29"/>
    <mergeCell ref="W28:X29"/>
    <mergeCell ref="Y28:AB29"/>
    <mergeCell ref="AC28:AC29"/>
    <mergeCell ref="A28:G29"/>
    <mergeCell ref="Y44:Z45"/>
    <mergeCell ref="AA44:AB45"/>
    <mergeCell ref="AC44:AL45"/>
    <mergeCell ref="AD28:AE29"/>
    <mergeCell ref="AF28:AF29"/>
    <mergeCell ref="AG28:AH29"/>
    <mergeCell ref="AI28:AI29"/>
    <mergeCell ref="Y48:Z49"/>
    <mergeCell ref="AA48:AB49"/>
    <mergeCell ref="AC48:AL49"/>
    <mergeCell ref="A42:B43"/>
    <mergeCell ref="C42:I43"/>
    <mergeCell ref="J42:O43"/>
    <mergeCell ref="P42:AL43"/>
    <mergeCell ref="C44:I49"/>
    <mergeCell ref="P44:U45"/>
    <mergeCell ref="V44:X45"/>
    <mergeCell ref="C66:G67"/>
    <mergeCell ref="H66:AL67"/>
    <mergeCell ref="A61:B69"/>
    <mergeCell ref="C61:G63"/>
    <mergeCell ref="J58:N59"/>
    <mergeCell ref="P46:U47"/>
    <mergeCell ref="V46:X47"/>
    <mergeCell ref="Y46:Z47"/>
    <mergeCell ref="AA46:AB47"/>
    <mergeCell ref="AC46:AL47"/>
    <mergeCell ref="A70:G71"/>
    <mergeCell ref="H70:AL71"/>
    <mergeCell ref="A44:B51"/>
    <mergeCell ref="C50:I51"/>
    <mergeCell ref="P50:AL51"/>
    <mergeCell ref="C52:I53"/>
    <mergeCell ref="P52:AL53"/>
    <mergeCell ref="A54:I55"/>
    <mergeCell ref="A58:I59"/>
    <mergeCell ref="P54:AL55"/>
    <mergeCell ref="O58:O59"/>
    <mergeCell ref="J44:N49"/>
    <mergeCell ref="J50:N51"/>
    <mergeCell ref="J52:N53"/>
    <mergeCell ref="J54:N55"/>
    <mergeCell ref="C68:G69"/>
    <mergeCell ref="H68:AL69"/>
    <mergeCell ref="I61:AL63"/>
    <mergeCell ref="C64:G65"/>
    <mergeCell ref="H64:AL65"/>
    <mergeCell ref="A56:I57"/>
    <mergeCell ref="J56:N57"/>
    <mergeCell ref="O56:O57"/>
    <mergeCell ref="P56:AL57"/>
    <mergeCell ref="O44:O49"/>
    <mergeCell ref="O50:O51"/>
    <mergeCell ref="O52:O53"/>
    <mergeCell ref="O54:O55"/>
    <mergeCell ref="P48:U49"/>
    <mergeCell ref="V48:X49"/>
  </mergeCells>
  <dataValidations count="1">
    <dataValidation type="list" allowBlank="1" showInputMessage="1" showErrorMessage="1" sqref="Y18:Y19 U18:U19 Q18:Q19 N31 K31">
      <formula1>"■,□"</formula1>
    </dataValidation>
  </dataValidations>
  <printOptions horizontalCentered="1" verticalCentered="1"/>
  <pageMargins left="0.2362204724409449" right="0.2362204724409449" top="0" bottom="0" header="0.31496062992125984" footer="0.31496062992125984"/>
  <pageSetup blackAndWhite="1" horizontalDpi="600" verticalDpi="600" orientation="portrait" paperSize="9" scale="94" r:id="rId2"/>
  <headerFooter>
    <oddHeader>&amp;L
書式3</oddHeader>
  </headerFooter>
  <drawing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1:AV64"/>
  <sheetViews>
    <sheetView showGridLines="0" view="pageBreakPreview" zoomScaleSheetLayoutView="100" zoomScalePageLayoutView="0" workbookViewId="0" topLeftCell="A7">
      <selection activeCell="H63" sqref="H63:AL64"/>
    </sheetView>
  </sheetViews>
  <sheetFormatPr defaultColWidth="2.28125" defaultRowHeight="15"/>
  <cols>
    <col min="1" max="20" width="2.28125" style="0" customWidth="1"/>
    <col min="21" max="21" width="2.7109375" style="0" customWidth="1"/>
    <col min="22" max="40" width="2.28125" style="0" customWidth="1"/>
    <col min="41" max="41" width="2.421875" style="0" bestFit="1" customWidth="1"/>
  </cols>
  <sheetData>
    <row r="1" spans="20:39" ht="13.5">
      <c r="T1" s="459" t="s">
        <v>135</v>
      </c>
      <c r="U1" s="459"/>
      <c r="V1" s="459"/>
      <c r="W1" s="459"/>
      <c r="X1" s="564">
        <f>IF('入力シート'!C7="","",'入力シート'!C7)</f>
      </c>
      <c r="Y1" s="564"/>
      <c r="Z1" s="564"/>
      <c r="AA1" s="564"/>
      <c r="AB1" s="564"/>
      <c r="AC1" s="564"/>
      <c r="AD1" s="564"/>
      <c r="AE1" s="564"/>
      <c r="AF1" s="564"/>
      <c r="AG1" s="564"/>
      <c r="AH1" s="564"/>
      <c r="AI1" s="564"/>
      <c r="AJ1" s="564"/>
      <c r="AK1" s="564"/>
      <c r="AL1" s="564"/>
      <c r="AM1" s="564"/>
    </row>
    <row r="2" spans="20:39" ht="13.5">
      <c r="T2" s="459" t="s">
        <v>0</v>
      </c>
      <c r="U2" s="459"/>
      <c r="V2" s="459"/>
      <c r="W2" s="459"/>
      <c r="X2" s="120" t="str">
        <f>IF('入力シート'!C9="医薬品","■","□")</f>
        <v>□</v>
      </c>
      <c r="Y2" s="148" t="s">
        <v>7</v>
      </c>
      <c r="Z2" s="148"/>
      <c r="AA2" s="149"/>
      <c r="AB2" s="121" t="str">
        <f>IF('入力シート'!C9="医療機器","■","□")</f>
        <v>□</v>
      </c>
      <c r="AC2" s="148" t="s">
        <v>8</v>
      </c>
      <c r="AD2" s="149"/>
      <c r="AE2" s="148"/>
      <c r="AF2" s="149"/>
      <c r="AG2" s="121" t="str">
        <f>IF('入力シート'!C9="再生医療等製品","■","□")</f>
        <v>□</v>
      </c>
      <c r="AH2" s="148" t="s">
        <v>136</v>
      </c>
      <c r="AI2" s="149"/>
      <c r="AJ2" s="148"/>
      <c r="AK2" s="148"/>
      <c r="AL2" s="148"/>
      <c r="AM2" s="150"/>
    </row>
    <row r="4" spans="25:37" ht="13.5">
      <c r="Y4" t="s">
        <v>1</v>
      </c>
      <c r="AA4" s="565"/>
      <c r="AB4" s="565"/>
      <c r="AC4" s="565"/>
      <c r="AD4" s="565"/>
      <c r="AE4" t="s">
        <v>56</v>
      </c>
      <c r="AF4" s="565"/>
      <c r="AG4" s="565"/>
      <c r="AH4" t="s">
        <v>57</v>
      </c>
      <c r="AI4" s="565"/>
      <c r="AJ4" s="565"/>
      <c r="AK4" t="s">
        <v>42</v>
      </c>
    </row>
    <row r="6" spans="1:39" ht="13.5">
      <c r="A6" s="566" t="s">
        <v>182</v>
      </c>
      <c r="B6" s="566"/>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row>
    <row r="7" spans="1:39" ht="13.5">
      <c r="A7" s="566"/>
      <c r="B7" s="566"/>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row>
    <row r="8" spans="1:38" ht="13.5" customHeight="1">
      <c r="A8" s="180"/>
      <c r="B8" s="180"/>
      <c r="C8" s="180"/>
      <c r="D8" s="180"/>
      <c r="E8" s="180"/>
      <c r="F8" s="180"/>
      <c r="G8" s="180"/>
      <c r="H8" s="180"/>
      <c r="I8" s="180"/>
      <c r="J8" s="180"/>
      <c r="K8" s="180"/>
      <c r="L8" s="180"/>
      <c r="M8" s="180"/>
      <c r="N8" s="180"/>
      <c r="O8" s="180"/>
      <c r="P8" s="180"/>
      <c r="Q8" s="180"/>
      <c r="R8" s="180" t="s">
        <v>66</v>
      </c>
      <c r="S8" s="180"/>
      <c r="T8" s="180"/>
      <c r="U8" s="180"/>
      <c r="V8" s="180"/>
      <c r="W8" s="180"/>
      <c r="X8" s="180"/>
      <c r="Y8" s="180"/>
      <c r="Z8" s="180"/>
      <c r="AA8" s="180"/>
      <c r="AB8" s="180"/>
      <c r="AC8" s="180"/>
      <c r="AD8" s="180"/>
      <c r="AE8" s="180"/>
      <c r="AF8" s="180"/>
      <c r="AG8" s="180"/>
      <c r="AH8" s="180"/>
      <c r="AI8" s="180"/>
      <c r="AJ8" s="180"/>
      <c r="AK8" s="180"/>
      <c r="AL8" s="180"/>
    </row>
    <row r="9" spans="1:38" ht="13.5">
      <c r="A9" s="180"/>
      <c r="B9" s="180"/>
      <c r="C9" s="180"/>
      <c r="D9" s="180"/>
      <c r="E9" s="180"/>
      <c r="F9" s="180"/>
      <c r="G9" s="180"/>
      <c r="H9" s="180"/>
      <c r="I9" s="180"/>
      <c r="J9" s="180"/>
      <c r="K9" s="180"/>
      <c r="L9" s="180"/>
      <c r="M9" s="180"/>
      <c r="N9" s="180"/>
      <c r="O9" s="180"/>
      <c r="P9" s="180"/>
      <c r="Q9" s="180"/>
      <c r="R9" s="180"/>
      <c r="S9" s="357" t="s">
        <v>67</v>
      </c>
      <c r="T9" s="357"/>
      <c r="U9" s="357"/>
      <c r="V9" s="355">
        <f>IF('入力シート'!I5="","",'入力シート'!I5)</f>
      </c>
      <c r="W9" s="355"/>
      <c r="X9" s="355"/>
      <c r="Y9" s="355"/>
      <c r="Z9" s="355"/>
      <c r="AA9" s="355"/>
      <c r="AB9" s="355"/>
      <c r="AC9" s="355"/>
      <c r="AD9" s="355"/>
      <c r="AE9" s="355"/>
      <c r="AF9" s="355"/>
      <c r="AG9" s="355"/>
      <c r="AH9" s="355"/>
      <c r="AI9" s="355"/>
      <c r="AJ9" s="355"/>
      <c r="AK9" s="355"/>
      <c r="AL9" s="180"/>
    </row>
    <row r="10" spans="1:38" ht="13.5">
      <c r="A10" s="180"/>
      <c r="B10" s="180"/>
      <c r="C10" s="180"/>
      <c r="D10" s="180"/>
      <c r="E10" s="180"/>
      <c r="F10" s="180"/>
      <c r="G10" s="180"/>
      <c r="H10" s="180"/>
      <c r="I10" s="180"/>
      <c r="J10" s="180"/>
      <c r="K10" s="180"/>
      <c r="L10" s="180"/>
      <c r="M10" s="180"/>
      <c r="N10" s="180"/>
      <c r="O10" s="180"/>
      <c r="P10" s="180"/>
      <c r="Q10" s="180"/>
      <c r="R10" s="180"/>
      <c r="S10" s="357" t="s">
        <v>2</v>
      </c>
      <c r="T10" s="357"/>
      <c r="U10" s="357"/>
      <c r="V10" s="355">
        <f>IF('入力シート'!I6="","",'入力シート'!I6)</f>
      </c>
      <c r="W10" s="355"/>
      <c r="X10" s="355"/>
      <c r="Y10" s="355"/>
      <c r="Z10" s="355"/>
      <c r="AA10" s="355"/>
      <c r="AB10" s="355"/>
      <c r="AC10" s="355"/>
      <c r="AD10" s="355"/>
      <c r="AE10" s="355"/>
      <c r="AF10" s="355"/>
      <c r="AG10" s="355"/>
      <c r="AH10" s="355"/>
      <c r="AI10" s="355"/>
      <c r="AJ10" s="355"/>
      <c r="AK10" s="355"/>
      <c r="AL10" s="180"/>
    </row>
    <row r="11" spans="1:38" ht="13.5" customHeight="1">
      <c r="A11" s="180"/>
      <c r="B11" s="180"/>
      <c r="C11" s="180"/>
      <c r="D11" s="180"/>
      <c r="E11" s="180"/>
      <c r="F11" s="180"/>
      <c r="G11" s="180"/>
      <c r="H11" s="180"/>
      <c r="I11" s="180"/>
      <c r="J11" s="180"/>
      <c r="K11" s="180"/>
      <c r="L11" s="180"/>
      <c r="M11" s="180"/>
      <c r="N11" s="180"/>
      <c r="O11" s="180"/>
      <c r="P11" s="180"/>
      <c r="Q11" s="180"/>
      <c r="R11" s="180"/>
      <c r="S11" s="357"/>
      <c r="T11" s="357"/>
      <c r="U11" s="357"/>
      <c r="V11" s="355">
        <f>IF('入力シート'!I7="","",'入力シート'!I7)</f>
      </c>
      <c r="W11" s="355"/>
      <c r="X11" s="355"/>
      <c r="Y11" s="355"/>
      <c r="Z11" s="355"/>
      <c r="AA11" s="355"/>
      <c r="AB11" s="355"/>
      <c r="AC11" s="355"/>
      <c r="AD11" s="355"/>
      <c r="AE11" s="355"/>
      <c r="AF11" s="355"/>
      <c r="AG11" s="355"/>
      <c r="AH11" s="355"/>
      <c r="AI11" s="355"/>
      <c r="AJ11" s="355"/>
      <c r="AK11" s="355"/>
      <c r="AL11" s="97"/>
    </row>
    <row r="12" spans="1:38" ht="13.5">
      <c r="A12" s="180"/>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row>
    <row r="13" spans="1:38" ht="13.5" customHeight="1">
      <c r="A13" s="180"/>
      <c r="B13" s="180"/>
      <c r="C13" s="180"/>
      <c r="D13" s="180"/>
      <c r="E13" s="180"/>
      <c r="F13" s="180"/>
      <c r="G13" s="180"/>
      <c r="H13" s="180"/>
      <c r="I13" s="180"/>
      <c r="J13" s="180"/>
      <c r="K13" s="180"/>
      <c r="L13" s="180"/>
      <c r="M13" s="180"/>
      <c r="N13" s="180"/>
      <c r="O13" s="180"/>
      <c r="P13" s="180"/>
      <c r="Q13" s="180"/>
      <c r="R13" s="180" t="s">
        <v>184</v>
      </c>
      <c r="S13" s="180"/>
      <c r="T13" s="180"/>
      <c r="U13" s="180"/>
      <c r="V13" s="180"/>
      <c r="W13" s="180"/>
      <c r="X13" s="180"/>
      <c r="Y13" s="180"/>
      <c r="Z13" s="180"/>
      <c r="AA13" s="180"/>
      <c r="AB13" s="180"/>
      <c r="AC13" s="180"/>
      <c r="AD13" s="180"/>
      <c r="AE13" s="180"/>
      <c r="AF13" s="180"/>
      <c r="AG13" s="180"/>
      <c r="AH13" s="180"/>
      <c r="AI13" s="180"/>
      <c r="AJ13" s="180"/>
      <c r="AK13" s="180"/>
      <c r="AL13" s="180"/>
    </row>
    <row r="14" spans="1:38" ht="13.5" customHeight="1">
      <c r="A14" s="180"/>
      <c r="B14" s="180"/>
      <c r="C14" s="180"/>
      <c r="D14" s="180"/>
      <c r="E14" s="180"/>
      <c r="F14" s="180"/>
      <c r="G14" s="180"/>
      <c r="H14" s="180"/>
      <c r="I14" s="180"/>
      <c r="J14" s="180"/>
      <c r="K14" s="180"/>
      <c r="L14" s="180"/>
      <c r="M14" s="180"/>
      <c r="N14" s="180"/>
      <c r="O14" s="180"/>
      <c r="P14" s="180"/>
      <c r="Q14" s="180"/>
      <c r="R14" s="180"/>
      <c r="S14" s="357" t="s">
        <v>185</v>
      </c>
      <c r="T14" s="357"/>
      <c r="U14" s="357"/>
      <c r="V14" s="355" t="str">
        <f>IF('入力シート'!C5="","",'入力シート'!C5)</f>
        <v>藤田医科大学ばんたね病院</v>
      </c>
      <c r="W14" s="355"/>
      <c r="X14" s="355"/>
      <c r="Y14" s="355"/>
      <c r="Z14" s="355"/>
      <c r="AA14" s="355"/>
      <c r="AB14" s="355"/>
      <c r="AC14" s="355"/>
      <c r="AD14" s="355"/>
      <c r="AE14" s="355"/>
      <c r="AF14" s="355"/>
      <c r="AG14" s="355"/>
      <c r="AH14" s="355"/>
      <c r="AI14" s="355"/>
      <c r="AJ14" s="355"/>
      <c r="AK14" s="355"/>
      <c r="AL14" s="180"/>
    </row>
    <row r="15" spans="1:38" ht="13.5">
      <c r="A15" s="180"/>
      <c r="B15" s="180"/>
      <c r="C15" s="180"/>
      <c r="D15" s="180"/>
      <c r="E15" s="180"/>
      <c r="F15" s="180"/>
      <c r="G15" s="180"/>
      <c r="H15" s="180"/>
      <c r="I15" s="180"/>
      <c r="J15" s="180"/>
      <c r="K15" s="180"/>
      <c r="L15" s="180"/>
      <c r="M15" s="180"/>
      <c r="N15" s="180"/>
      <c r="O15" s="180"/>
      <c r="P15" s="180"/>
      <c r="Q15" s="180"/>
      <c r="R15" s="180"/>
      <c r="S15" s="357" t="s">
        <v>69</v>
      </c>
      <c r="T15" s="357"/>
      <c r="U15" s="357"/>
      <c r="V15" s="355">
        <f>IF('入力シート'!C17="","",'入力シート'!C17)</f>
      </c>
      <c r="W15" s="355"/>
      <c r="X15" s="355"/>
      <c r="Y15" s="355"/>
      <c r="Z15" s="355"/>
      <c r="AA15" s="355"/>
      <c r="AB15" s="355"/>
      <c r="AC15" s="355"/>
      <c r="AD15" s="355"/>
      <c r="AE15" s="355"/>
      <c r="AF15" s="355"/>
      <c r="AG15" s="355"/>
      <c r="AH15" s="355"/>
      <c r="AI15" s="355"/>
      <c r="AJ15" s="355"/>
      <c r="AK15" s="355"/>
      <c r="AL15" s="180"/>
    </row>
    <row r="16" spans="1:38" ht="13.5">
      <c r="A16" s="180"/>
      <c r="B16" s="180"/>
      <c r="C16" s="180"/>
      <c r="D16" s="180"/>
      <c r="E16" s="180"/>
      <c r="F16" s="180"/>
      <c r="G16" s="180"/>
      <c r="H16" s="180"/>
      <c r="I16" s="180"/>
      <c r="J16" s="180"/>
      <c r="K16" s="180"/>
      <c r="L16" s="180"/>
      <c r="M16" s="180"/>
      <c r="N16" s="180"/>
      <c r="O16" s="180"/>
      <c r="P16" s="180"/>
      <c r="Q16" s="180"/>
      <c r="R16" s="180"/>
      <c r="S16" s="357" t="s">
        <v>2</v>
      </c>
      <c r="T16" s="357"/>
      <c r="U16" s="357"/>
      <c r="V16" s="355">
        <f>IF('入力シート'!C18="","",'入力シート'!C18)</f>
      </c>
      <c r="W16" s="355"/>
      <c r="X16" s="355"/>
      <c r="Y16" s="355"/>
      <c r="Z16" s="355"/>
      <c r="AA16" s="355"/>
      <c r="AB16" s="355"/>
      <c r="AC16" s="355"/>
      <c r="AD16" s="355"/>
      <c r="AE16" s="355"/>
      <c r="AF16" s="355"/>
      <c r="AG16" s="355"/>
      <c r="AH16" s="355"/>
      <c r="AI16" s="355"/>
      <c r="AJ16" s="355"/>
      <c r="AK16" s="355"/>
      <c r="AL16" s="97"/>
    </row>
    <row r="17" spans="1:38" ht="14.25" thickBo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row>
    <row r="18" spans="1:39" ht="13.5" customHeight="1">
      <c r="A18" s="360" t="s">
        <v>71</v>
      </c>
      <c r="B18" s="361"/>
      <c r="C18" s="361"/>
      <c r="D18" s="361"/>
      <c r="E18" s="361"/>
      <c r="F18" s="361"/>
      <c r="G18" s="361"/>
      <c r="H18" s="362">
        <f>IF('入力シート'!C11="","",'入力シート'!C11)</f>
      </c>
      <c r="I18" s="362"/>
      <c r="J18" s="362"/>
      <c r="K18" s="362"/>
      <c r="L18" s="362"/>
      <c r="M18" s="362"/>
      <c r="N18" s="362"/>
      <c r="O18" s="362"/>
      <c r="P18" s="362"/>
      <c r="Q18" s="362"/>
      <c r="R18" s="362"/>
      <c r="S18" s="362"/>
      <c r="T18" s="368" t="s">
        <v>72</v>
      </c>
      <c r="U18" s="368"/>
      <c r="V18" s="368"/>
      <c r="W18" s="368"/>
      <c r="X18" s="368"/>
      <c r="Y18" s="368"/>
      <c r="Z18" s="368"/>
      <c r="AA18" s="362">
        <f>IF('入力シート'!C12="","",'入力シート'!C12)</f>
      </c>
      <c r="AB18" s="362"/>
      <c r="AC18" s="362"/>
      <c r="AD18" s="362"/>
      <c r="AE18" s="362"/>
      <c r="AF18" s="362"/>
      <c r="AG18" s="362"/>
      <c r="AH18" s="362"/>
      <c r="AI18" s="362"/>
      <c r="AJ18" s="362"/>
      <c r="AK18" s="362"/>
      <c r="AL18" s="370"/>
      <c r="AM18" s="151"/>
    </row>
    <row r="19" spans="1:39" ht="13.5" customHeight="1">
      <c r="A19" s="358"/>
      <c r="B19" s="359"/>
      <c r="C19" s="359"/>
      <c r="D19" s="359"/>
      <c r="E19" s="359"/>
      <c r="F19" s="359"/>
      <c r="G19" s="359"/>
      <c r="H19" s="363"/>
      <c r="I19" s="363"/>
      <c r="J19" s="363"/>
      <c r="K19" s="363"/>
      <c r="L19" s="363"/>
      <c r="M19" s="363"/>
      <c r="N19" s="363"/>
      <c r="O19" s="363"/>
      <c r="P19" s="363"/>
      <c r="Q19" s="363"/>
      <c r="R19" s="363"/>
      <c r="S19" s="363"/>
      <c r="T19" s="369"/>
      <c r="U19" s="369"/>
      <c r="V19" s="369"/>
      <c r="W19" s="369"/>
      <c r="X19" s="369"/>
      <c r="Y19" s="369"/>
      <c r="Z19" s="369"/>
      <c r="AA19" s="363"/>
      <c r="AB19" s="363"/>
      <c r="AC19" s="363"/>
      <c r="AD19" s="363"/>
      <c r="AE19" s="363"/>
      <c r="AF19" s="363"/>
      <c r="AG19" s="363"/>
      <c r="AH19" s="363"/>
      <c r="AI19" s="363"/>
      <c r="AJ19" s="363"/>
      <c r="AK19" s="363"/>
      <c r="AL19" s="371"/>
      <c r="AM19" s="151"/>
    </row>
    <row r="20" spans="1:39" ht="13.5" customHeight="1">
      <c r="A20" s="372" t="s">
        <v>73</v>
      </c>
      <c r="B20" s="373"/>
      <c r="C20" s="373"/>
      <c r="D20" s="373"/>
      <c r="E20" s="373"/>
      <c r="F20" s="373"/>
      <c r="G20" s="373"/>
      <c r="H20" s="377">
        <f>IF('入力シート'!C13="","",'入力シート'!C13)</f>
      </c>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9"/>
      <c r="AM20" s="151"/>
    </row>
    <row r="21" spans="1:39" ht="13.5" customHeight="1">
      <c r="A21" s="372"/>
      <c r="B21" s="373"/>
      <c r="C21" s="373"/>
      <c r="D21" s="373"/>
      <c r="E21" s="373"/>
      <c r="F21" s="373"/>
      <c r="G21" s="373"/>
      <c r="H21" s="380"/>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2"/>
      <c r="AM21" s="151"/>
    </row>
    <row r="22" spans="1:39" ht="13.5" customHeight="1">
      <c r="A22" s="372"/>
      <c r="B22" s="373"/>
      <c r="C22" s="373"/>
      <c r="D22" s="373"/>
      <c r="E22" s="373"/>
      <c r="F22" s="373"/>
      <c r="G22" s="373"/>
      <c r="H22" s="122" t="str">
        <f>IF('入力シート'!C10="一般使用成績調査","■","□")</f>
        <v>□</v>
      </c>
      <c r="I22" s="383" t="s">
        <v>74</v>
      </c>
      <c r="J22" s="383"/>
      <c r="K22" s="383"/>
      <c r="L22" s="383"/>
      <c r="M22" s="383"/>
      <c r="N22" s="383"/>
      <c r="O22" s="383"/>
      <c r="P22" s="98"/>
      <c r="Q22" s="123" t="str">
        <f>IF('入力シート'!C10="特定使用成績調査","■","□")</f>
        <v>□</v>
      </c>
      <c r="R22" s="356" t="s">
        <v>75</v>
      </c>
      <c r="S22" s="356"/>
      <c r="T22" s="356"/>
      <c r="U22" s="356"/>
      <c r="V22" s="356"/>
      <c r="W22" s="356"/>
      <c r="X22" s="356"/>
      <c r="Y22" s="98"/>
      <c r="Z22" s="123" t="str">
        <f>IF('入力シート'!C10="使用成績比較調査","■","□")</f>
        <v>□</v>
      </c>
      <c r="AA22" s="356" t="s">
        <v>76</v>
      </c>
      <c r="AB22" s="356"/>
      <c r="AC22" s="356"/>
      <c r="AD22" s="356"/>
      <c r="AE22" s="356"/>
      <c r="AF22" s="356"/>
      <c r="AG22" s="356"/>
      <c r="AH22" s="98"/>
      <c r="AI22" s="98"/>
      <c r="AJ22" s="98"/>
      <c r="AK22" s="98"/>
      <c r="AL22" s="99"/>
      <c r="AM22" s="151"/>
    </row>
    <row r="23" spans="1:39" ht="13.5" customHeight="1">
      <c r="A23" s="558" t="s">
        <v>186</v>
      </c>
      <c r="B23" s="559"/>
      <c r="C23" s="559"/>
      <c r="D23" s="559"/>
      <c r="E23" s="559"/>
      <c r="F23" s="559"/>
      <c r="G23" s="559"/>
      <c r="H23" s="520" t="s">
        <v>146</v>
      </c>
      <c r="I23" s="481"/>
      <c r="J23" s="481"/>
      <c r="K23" s="481"/>
      <c r="L23" s="481"/>
      <c r="M23" s="481"/>
      <c r="N23" s="481"/>
      <c r="O23" s="397"/>
      <c r="P23" s="397"/>
      <c r="Q23" s="481" t="s">
        <v>77</v>
      </c>
      <c r="R23" s="481" t="s">
        <v>187</v>
      </c>
      <c r="S23" s="481"/>
      <c r="T23" s="481"/>
      <c r="U23" s="481"/>
      <c r="V23" s="481"/>
      <c r="W23" s="481"/>
      <c r="X23" s="397"/>
      <c r="Y23" s="481" t="s">
        <v>147</v>
      </c>
      <c r="Z23" s="162"/>
      <c r="AA23" s="162"/>
      <c r="AB23" s="162"/>
      <c r="AC23" s="162"/>
      <c r="AD23" s="162"/>
      <c r="AE23" s="162"/>
      <c r="AF23" s="162"/>
      <c r="AG23" s="162"/>
      <c r="AH23" s="162"/>
      <c r="AI23" s="162"/>
      <c r="AJ23" s="162"/>
      <c r="AK23" s="162"/>
      <c r="AL23" s="164"/>
      <c r="AM23" s="151"/>
    </row>
    <row r="24" spans="1:39" ht="13.5" customHeight="1">
      <c r="A24" s="558"/>
      <c r="B24" s="559"/>
      <c r="C24" s="559"/>
      <c r="D24" s="559"/>
      <c r="E24" s="559"/>
      <c r="F24" s="559"/>
      <c r="G24" s="559"/>
      <c r="H24" s="531"/>
      <c r="I24" s="476"/>
      <c r="J24" s="476"/>
      <c r="K24" s="476"/>
      <c r="L24" s="476"/>
      <c r="M24" s="476"/>
      <c r="N24" s="476"/>
      <c r="O24" s="547"/>
      <c r="P24" s="547"/>
      <c r="Q24" s="476"/>
      <c r="R24" s="476"/>
      <c r="S24" s="476"/>
      <c r="T24" s="476"/>
      <c r="U24" s="476"/>
      <c r="V24" s="476"/>
      <c r="W24" s="476"/>
      <c r="X24" s="547"/>
      <c r="Y24" s="476"/>
      <c r="Z24" s="159"/>
      <c r="AA24" s="159"/>
      <c r="AB24" s="159"/>
      <c r="AC24" s="159"/>
      <c r="AD24" s="159"/>
      <c r="AE24" s="159"/>
      <c r="AF24" s="159"/>
      <c r="AG24" s="159"/>
      <c r="AH24" s="159"/>
      <c r="AI24" s="159"/>
      <c r="AJ24" s="159"/>
      <c r="AK24" s="159"/>
      <c r="AL24" s="160"/>
      <c r="AM24" s="151"/>
    </row>
    <row r="25" spans="1:39" ht="13.5" customHeight="1">
      <c r="A25" s="558" t="s">
        <v>78</v>
      </c>
      <c r="B25" s="559"/>
      <c r="C25" s="559"/>
      <c r="D25" s="559"/>
      <c r="E25" s="559"/>
      <c r="F25" s="559"/>
      <c r="G25" s="559"/>
      <c r="H25" s="166"/>
      <c r="I25" s="548" t="s">
        <v>79</v>
      </c>
      <c r="J25" s="548"/>
      <c r="K25" s="397"/>
      <c r="L25" s="397"/>
      <c r="M25" s="397"/>
      <c r="N25" s="397"/>
      <c r="O25" s="548" t="s">
        <v>80</v>
      </c>
      <c r="P25" s="397"/>
      <c r="Q25" s="397"/>
      <c r="R25" s="548" t="s">
        <v>81</v>
      </c>
      <c r="S25" s="397"/>
      <c r="T25" s="397"/>
      <c r="U25" s="548" t="s">
        <v>82</v>
      </c>
      <c r="V25" s="548" t="s">
        <v>83</v>
      </c>
      <c r="W25" s="548" t="s">
        <v>79</v>
      </c>
      <c r="X25" s="548"/>
      <c r="Y25" s="397"/>
      <c r="Z25" s="397"/>
      <c r="AA25" s="397"/>
      <c r="AB25" s="397"/>
      <c r="AC25" s="548" t="s">
        <v>80</v>
      </c>
      <c r="AD25" s="397"/>
      <c r="AE25" s="397"/>
      <c r="AF25" s="548" t="s">
        <v>81</v>
      </c>
      <c r="AG25" s="397"/>
      <c r="AH25" s="397"/>
      <c r="AI25" s="548" t="s">
        <v>82</v>
      </c>
      <c r="AJ25" s="162"/>
      <c r="AK25" s="162"/>
      <c r="AL25" s="164"/>
      <c r="AM25" s="151"/>
    </row>
    <row r="26" spans="1:39" ht="13.5" customHeight="1">
      <c r="A26" s="558"/>
      <c r="B26" s="559"/>
      <c r="C26" s="559"/>
      <c r="D26" s="559"/>
      <c r="E26" s="559"/>
      <c r="F26" s="559"/>
      <c r="G26" s="559"/>
      <c r="H26" s="167"/>
      <c r="I26" s="549"/>
      <c r="J26" s="549"/>
      <c r="K26" s="547"/>
      <c r="L26" s="547"/>
      <c r="M26" s="547"/>
      <c r="N26" s="547"/>
      <c r="O26" s="549"/>
      <c r="P26" s="547"/>
      <c r="Q26" s="547"/>
      <c r="R26" s="549"/>
      <c r="S26" s="547"/>
      <c r="T26" s="547"/>
      <c r="U26" s="549"/>
      <c r="V26" s="549"/>
      <c r="W26" s="549"/>
      <c r="X26" s="549"/>
      <c r="Y26" s="547"/>
      <c r="Z26" s="547"/>
      <c r="AA26" s="547"/>
      <c r="AB26" s="547"/>
      <c r="AC26" s="549"/>
      <c r="AD26" s="547"/>
      <c r="AE26" s="547"/>
      <c r="AF26" s="549"/>
      <c r="AG26" s="547"/>
      <c r="AH26" s="547"/>
      <c r="AI26" s="549"/>
      <c r="AJ26" s="159"/>
      <c r="AK26" s="159"/>
      <c r="AL26" s="160"/>
      <c r="AM26" s="151"/>
    </row>
    <row r="27" spans="1:39" ht="13.5" customHeight="1">
      <c r="A27" s="558" t="s">
        <v>183</v>
      </c>
      <c r="B27" s="559"/>
      <c r="C27" s="559"/>
      <c r="D27" s="559"/>
      <c r="E27" s="559"/>
      <c r="F27" s="559"/>
      <c r="G27" s="559"/>
      <c r="H27" s="166"/>
      <c r="I27" s="548" t="s">
        <v>79</v>
      </c>
      <c r="J27" s="548"/>
      <c r="K27" s="397"/>
      <c r="L27" s="397"/>
      <c r="M27" s="397"/>
      <c r="N27" s="397"/>
      <c r="O27" s="548" t="s">
        <v>80</v>
      </c>
      <c r="P27" s="397"/>
      <c r="Q27" s="397"/>
      <c r="R27" s="548" t="s">
        <v>81</v>
      </c>
      <c r="S27" s="397"/>
      <c r="T27" s="397"/>
      <c r="U27" s="548" t="s">
        <v>82</v>
      </c>
      <c r="V27" s="548" t="s">
        <v>83</v>
      </c>
      <c r="W27" s="548" t="s">
        <v>79</v>
      </c>
      <c r="X27" s="548"/>
      <c r="Y27" s="397"/>
      <c r="Z27" s="397"/>
      <c r="AA27" s="397"/>
      <c r="AB27" s="397"/>
      <c r="AC27" s="548" t="s">
        <v>80</v>
      </c>
      <c r="AD27" s="397"/>
      <c r="AE27" s="397"/>
      <c r="AF27" s="548" t="s">
        <v>81</v>
      </c>
      <c r="AG27" s="397"/>
      <c r="AH27" s="397"/>
      <c r="AI27" s="548" t="s">
        <v>82</v>
      </c>
      <c r="AJ27" s="162"/>
      <c r="AK27" s="162"/>
      <c r="AL27" s="164"/>
      <c r="AM27" s="151"/>
    </row>
    <row r="28" spans="1:39" ht="13.5" customHeight="1">
      <c r="A28" s="558"/>
      <c r="B28" s="559"/>
      <c r="C28" s="559"/>
      <c r="D28" s="559"/>
      <c r="E28" s="559"/>
      <c r="F28" s="559"/>
      <c r="G28" s="559"/>
      <c r="H28" s="167"/>
      <c r="I28" s="549"/>
      <c r="J28" s="549"/>
      <c r="K28" s="547"/>
      <c r="L28" s="547"/>
      <c r="M28" s="547"/>
      <c r="N28" s="547"/>
      <c r="O28" s="549"/>
      <c r="P28" s="547"/>
      <c r="Q28" s="547"/>
      <c r="R28" s="549"/>
      <c r="S28" s="547"/>
      <c r="T28" s="547"/>
      <c r="U28" s="549"/>
      <c r="V28" s="549"/>
      <c r="W28" s="549"/>
      <c r="X28" s="549"/>
      <c r="Y28" s="547"/>
      <c r="Z28" s="547"/>
      <c r="AA28" s="547"/>
      <c r="AB28" s="547"/>
      <c r="AC28" s="549"/>
      <c r="AD28" s="547"/>
      <c r="AE28" s="547"/>
      <c r="AF28" s="549"/>
      <c r="AG28" s="547"/>
      <c r="AH28" s="547"/>
      <c r="AI28" s="549"/>
      <c r="AJ28" s="159"/>
      <c r="AK28" s="159"/>
      <c r="AL28" s="160"/>
      <c r="AM28" s="151"/>
    </row>
    <row r="29" spans="1:39" ht="13.5" customHeight="1">
      <c r="A29" s="550" t="s">
        <v>188</v>
      </c>
      <c r="B29" s="481"/>
      <c r="C29" s="481"/>
      <c r="D29" s="481"/>
      <c r="E29" s="481"/>
      <c r="F29" s="481"/>
      <c r="G29" s="482"/>
      <c r="H29" s="423"/>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5"/>
      <c r="AM29" s="151"/>
    </row>
    <row r="30" spans="1:39" ht="13.5" customHeight="1">
      <c r="A30" s="488"/>
      <c r="B30" s="474"/>
      <c r="C30" s="474"/>
      <c r="D30" s="474"/>
      <c r="E30" s="474"/>
      <c r="F30" s="474"/>
      <c r="G30" s="475"/>
      <c r="H30" s="426"/>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8"/>
      <c r="AM30" s="151"/>
    </row>
    <row r="31" spans="1:39" ht="13.5" customHeight="1">
      <c r="A31" s="488"/>
      <c r="B31" s="474"/>
      <c r="C31" s="474"/>
      <c r="D31" s="474"/>
      <c r="E31" s="474"/>
      <c r="F31" s="474"/>
      <c r="G31" s="475"/>
      <c r="H31" s="426"/>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8"/>
      <c r="AM31" s="151"/>
    </row>
    <row r="32" spans="1:39" ht="13.5" customHeight="1">
      <c r="A32" s="488"/>
      <c r="B32" s="474"/>
      <c r="C32" s="474"/>
      <c r="D32" s="474"/>
      <c r="E32" s="474"/>
      <c r="F32" s="474"/>
      <c r="G32" s="475"/>
      <c r="H32" s="426"/>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c r="AM32" s="151"/>
    </row>
    <row r="33" spans="1:39" ht="13.5" customHeight="1">
      <c r="A33" s="488"/>
      <c r="B33" s="474"/>
      <c r="C33" s="474"/>
      <c r="D33" s="474"/>
      <c r="E33" s="474"/>
      <c r="F33" s="474"/>
      <c r="G33" s="475"/>
      <c r="H33" s="426"/>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151"/>
    </row>
    <row r="34" spans="1:39" ht="13.5" customHeight="1">
      <c r="A34" s="488"/>
      <c r="B34" s="474"/>
      <c r="C34" s="474"/>
      <c r="D34" s="474"/>
      <c r="E34" s="474"/>
      <c r="F34" s="474"/>
      <c r="G34" s="475"/>
      <c r="H34" s="426"/>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8"/>
      <c r="AM34" s="151"/>
    </row>
    <row r="35" spans="1:39" ht="13.5" customHeight="1">
      <c r="A35" s="488"/>
      <c r="B35" s="474"/>
      <c r="C35" s="474"/>
      <c r="D35" s="474"/>
      <c r="E35" s="474"/>
      <c r="F35" s="474"/>
      <c r="G35" s="475"/>
      <c r="H35" s="426"/>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8"/>
      <c r="AM35" s="151"/>
    </row>
    <row r="36" spans="1:39" ht="13.5" customHeight="1">
      <c r="A36" s="488"/>
      <c r="B36" s="474"/>
      <c r="C36" s="474"/>
      <c r="D36" s="474"/>
      <c r="E36" s="474"/>
      <c r="F36" s="474"/>
      <c r="G36" s="475"/>
      <c r="H36" s="426"/>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8"/>
      <c r="AM36" s="151"/>
    </row>
    <row r="37" spans="1:39" ht="13.5" customHeight="1">
      <c r="A37" s="488"/>
      <c r="B37" s="474"/>
      <c r="C37" s="474"/>
      <c r="D37" s="474"/>
      <c r="E37" s="474"/>
      <c r="F37" s="474"/>
      <c r="G37" s="475"/>
      <c r="H37" s="426"/>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8"/>
      <c r="AM37" s="151"/>
    </row>
    <row r="38" spans="1:39" ht="13.5" customHeight="1" thickBot="1">
      <c r="A38" s="551"/>
      <c r="B38" s="552"/>
      <c r="C38" s="552"/>
      <c r="D38" s="552"/>
      <c r="E38" s="552"/>
      <c r="F38" s="552"/>
      <c r="G38" s="553"/>
      <c r="H38" s="555"/>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7"/>
      <c r="AM38" s="185"/>
    </row>
    <row r="39" spans="1:39" ht="14.2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51"/>
    </row>
    <row r="40" spans="1:39" ht="14.25" thickBot="1">
      <c r="A40" s="151" t="s">
        <v>154</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row>
    <row r="41" spans="1:39" ht="13.5">
      <c r="A41" s="528" t="s">
        <v>0</v>
      </c>
      <c r="B41" s="473"/>
      <c r="C41" s="530" t="s">
        <v>155</v>
      </c>
      <c r="D41" s="472"/>
      <c r="E41" s="472"/>
      <c r="F41" s="472"/>
      <c r="G41" s="472"/>
      <c r="H41" s="472"/>
      <c r="I41" s="473"/>
      <c r="J41" s="530" t="s">
        <v>156</v>
      </c>
      <c r="K41" s="472"/>
      <c r="L41" s="472"/>
      <c r="M41" s="472"/>
      <c r="N41" s="472"/>
      <c r="O41" s="473"/>
      <c r="P41" s="530" t="s">
        <v>157</v>
      </c>
      <c r="Q41" s="472"/>
      <c r="R41" s="472"/>
      <c r="S41" s="472"/>
      <c r="T41" s="472"/>
      <c r="U41" s="472"/>
      <c r="V41" s="472"/>
      <c r="W41" s="472"/>
      <c r="X41" s="472"/>
      <c r="Y41" s="472"/>
      <c r="Z41" s="472"/>
      <c r="AA41" s="472"/>
      <c r="AB41" s="472"/>
      <c r="AC41" s="472"/>
      <c r="AD41" s="472"/>
      <c r="AE41" s="472"/>
      <c r="AF41" s="472"/>
      <c r="AG41" s="472"/>
      <c r="AH41" s="472"/>
      <c r="AI41" s="472"/>
      <c r="AJ41" s="472"/>
      <c r="AK41" s="472"/>
      <c r="AL41" s="532"/>
      <c r="AM41" s="151"/>
    </row>
    <row r="42" spans="1:48" ht="13.5" customHeight="1">
      <c r="A42" s="529"/>
      <c r="B42" s="477"/>
      <c r="C42" s="531"/>
      <c r="D42" s="476"/>
      <c r="E42" s="476"/>
      <c r="F42" s="476"/>
      <c r="G42" s="476"/>
      <c r="H42" s="476"/>
      <c r="I42" s="477"/>
      <c r="J42" s="531"/>
      <c r="K42" s="476"/>
      <c r="L42" s="476"/>
      <c r="M42" s="476"/>
      <c r="N42" s="476"/>
      <c r="O42" s="477"/>
      <c r="P42" s="531"/>
      <c r="Q42" s="476"/>
      <c r="R42" s="476"/>
      <c r="S42" s="476"/>
      <c r="T42" s="476"/>
      <c r="U42" s="476"/>
      <c r="V42" s="476"/>
      <c r="W42" s="476"/>
      <c r="X42" s="476"/>
      <c r="Y42" s="476"/>
      <c r="Z42" s="476"/>
      <c r="AA42" s="476"/>
      <c r="AB42" s="476"/>
      <c r="AC42" s="476"/>
      <c r="AD42" s="476"/>
      <c r="AE42" s="476"/>
      <c r="AF42" s="476"/>
      <c r="AG42" s="476"/>
      <c r="AH42" s="476"/>
      <c r="AI42" s="476"/>
      <c r="AJ42" s="476"/>
      <c r="AK42" s="476"/>
      <c r="AL42" s="533"/>
      <c r="AM42" s="151"/>
      <c r="AQ42" s="577"/>
      <c r="AR42" s="577"/>
      <c r="AS42" s="577"/>
      <c r="AT42" s="577"/>
      <c r="AU42" s="577"/>
      <c r="AV42" s="577"/>
    </row>
    <row r="43" spans="1:48" ht="13.5" customHeight="1">
      <c r="A43" s="534" t="s">
        <v>158</v>
      </c>
      <c r="B43" s="535"/>
      <c r="C43" s="538" t="s">
        <v>159</v>
      </c>
      <c r="D43" s="539"/>
      <c r="E43" s="539"/>
      <c r="F43" s="539"/>
      <c r="G43" s="539"/>
      <c r="H43" s="539"/>
      <c r="I43" s="540"/>
      <c r="J43" s="505">
        <f>(V43*AA43)+(V45*AA45)+(V47*AA47)</f>
        <v>0</v>
      </c>
      <c r="K43" s="506"/>
      <c r="L43" s="506"/>
      <c r="M43" s="506"/>
      <c r="N43" s="506"/>
      <c r="O43" s="509" t="s">
        <v>250</v>
      </c>
      <c r="P43" s="491" t="s">
        <v>160</v>
      </c>
      <c r="Q43" s="492"/>
      <c r="R43" s="492"/>
      <c r="S43" s="492"/>
      <c r="T43" s="492"/>
      <c r="U43" s="492"/>
      <c r="V43" s="495">
        <v>20000</v>
      </c>
      <c r="W43" s="495"/>
      <c r="X43" s="495"/>
      <c r="Y43" s="497" t="s">
        <v>161</v>
      </c>
      <c r="Z43" s="497"/>
      <c r="AA43" s="499"/>
      <c r="AB43" s="499"/>
      <c r="AC43" s="526" t="s">
        <v>285</v>
      </c>
      <c r="AD43" s="526"/>
      <c r="AE43" s="526"/>
      <c r="AF43" s="526"/>
      <c r="AG43" s="526"/>
      <c r="AH43" s="526"/>
      <c r="AI43" s="526"/>
      <c r="AJ43" s="526"/>
      <c r="AK43" s="526"/>
      <c r="AL43" s="527"/>
      <c r="AM43" s="151"/>
      <c r="AQ43" s="577"/>
      <c r="AR43" s="577"/>
      <c r="AS43" s="577"/>
      <c r="AT43" s="577"/>
      <c r="AU43" s="577"/>
      <c r="AV43" s="577"/>
    </row>
    <row r="44" spans="1:48" ht="13.5" customHeight="1">
      <c r="A44" s="536"/>
      <c r="B44" s="537"/>
      <c r="C44" s="541"/>
      <c r="D44" s="542"/>
      <c r="E44" s="542"/>
      <c r="F44" s="542"/>
      <c r="G44" s="542"/>
      <c r="H44" s="542"/>
      <c r="I44" s="543"/>
      <c r="J44" s="524"/>
      <c r="K44" s="525"/>
      <c r="L44" s="525"/>
      <c r="M44" s="525"/>
      <c r="N44" s="525"/>
      <c r="O44" s="517"/>
      <c r="P44" s="493"/>
      <c r="Q44" s="494"/>
      <c r="R44" s="494"/>
      <c r="S44" s="494"/>
      <c r="T44" s="494"/>
      <c r="U44" s="494"/>
      <c r="V44" s="496"/>
      <c r="W44" s="496"/>
      <c r="X44" s="496"/>
      <c r="Y44" s="498"/>
      <c r="Z44" s="498"/>
      <c r="AA44" s="500"/>
      <c r="AB44" s="500"/>
      <c r="AC44" s="526"/>
      <c r="AD44" s="526"/>
      <c r="AE44" s="526"/>
      <c r="AF44" s="526"/>
      <c r="AG44" s="526"/>
      <c r="AH44" s="526"/>
      <c r="AI44" s="526"/>
      <c r="AJ44" s="526"/>
      <c r="AK44" s="526"/>
      <c r="AL44" s="527"/>
      <c r="AM44" s="151"/>
      <c r="AQ44" s="577"/>
      <c r="AR44" s="577"/>
      <c r="AS44" s="577"/>
      <c r="AT44" s="577"/>
      <c r="AU44" s="577"/>
      <c r="AV44" s="577"/>
    </row>
    <row r="45" spans="1:48" ht="13.5" customHeight="1">
      <c r="A45" s="536"/>
      <c r="B45" s="537"/>
      <c r="C45" s="541"/>
      <c r="D45" s="542"/>
      <c r="E45" s="542"/>
      <c r="F45" s="542"/>
      <c r="G45" s="542"/>
      <c r="H45" s="542"/>
      <c r="I45" s="543"/>
      <c r="J45" s="524"/>
      <c r="K45" s="525"/>
      <c r="L45" s="525"/>
      <c r="M45" s="525"/>
      <c r="N45" s="525"/>
      <c r="O45" s="517"/>
      <c r="P45" s="491" t="s">
        <v>162</v>
      </c>
      <c r="Q45" s="492"/>
      <c r="R45" s="492"/>
      <c r="S45" s="492"/>
      <c r="T45" s="492"/>
      <c r="U45" s="492"/>
      <c r="V45" s="495">
        <v>30000</v>
      </c>
      <c r="W45" s="495"/>
      <c r="X45" s="495"/>
      <c r="Y45" s="497" t="s">
        <v>161</v>
      </c>
      <c r="Z45" s="497"/>
      <c r="AA45" s="499"/>
      <c r="AB45" s="499"/>
      <c r="AC45" s="501" t="s">
        <v>285</v>
      </c>
      <c r="AD45" s="501"/>
      <c r="AE45" s="501"/>
      <c r="AF45" s="501"/>
      <c r="AG45" s="501"/>
      <c r="AH45" s="501"/>
      <c r="AI45" s="501"/>
      <c r="AJ45" s="501"/>
      <c r="AK45" s="501"/>
      <c r="AL45" s="502"/>
      <c r="AM45" s="151"/>
      <c r="AQ45" s="577"/>
      <c r="AR45" s="577"/>
      <c r="AS45" s="577"/>
      <c r="AT45" s="577"/>
      <c r="AU45" s="577"/>
      <c r="AV45" s="577"/>
    </row>
    <row r="46" spans="1:48" ht="13.5" customHeight="1">
      <c r="A46" s="536"/>
      <c r="B46" s="537"/>
      <c r="C46" s="541"/>
      <c r="D46" s="542"/>
      <c r="E46" s="542"/>
      <c r="F46" s="542"/>
      <c r="G46" s="542"/>
      <c r="H46" s="542"/>
      <c r="I46" s="543"/>
      <c r="J46" s="524"/>
      <c r="K46" s="525"/>
      <c r="L46" s="525"/>
      <c r="M46" s="525"/>
      <c r="N46" s="525"/>
      <c r="O46" s="517"/>
      <c r="P46" s="493"/>
      <c r="Q46" s="494"/>
      <c r="R46" s="494"/>
      <c r="S46" s="494"/>
      <c r="T46" s="494"/>
      <c r="U46" s="494"/>
      <c r="V46" s="496"/>
      <c r="W46" s="496"/>
      <c r="X46" s="496"/>
      <c r="Y46" s="498"/>
      <c r="Z46" s="498"/>
      <c r="AA46" s="500"/>
      <c r="AB46" s="500"/>
      <c r="AC46" s="503"/>
      <c r="AD46" s="503"/>
      <c r="AE46" s="503"/>
      <c r="AF46" s="503"/>
      <c r="AG46" s="503"/>
      <c r="AH46" s="503"/>
      <c r="AI46" s="503"/>
      <c r="AJ46" s="503"/>
      <c r="AK46" s="503"/>
      <c r="AL46" s="504"/>
      <c r="AM46" s="151"/>
      <c r="AQ46" s="577"/>
      <c r="AR46" s="577"/>
      <c r="AS46" s="577"/>
      <c r="AT46" s="577"/>
      <c r="AU46" s="577"/>
      <c r="AV46" s="577"/>
    </row>
    <row r="47" spans="1:48" ht="13.5" customHeight="1">
      <c r="A47" s="536"/>
      <c r="B47" s="537"/>
      <c r="C47" s="541"/>
      <c r="D47" s="542"/>
      <c r="E47" s="542"/>
      <c r="F47" s="542"/>
      <c r="G47" s="542"/>
      <c r="H47" s="542"/>
      <c r="I47" s="543"/>
      <c r="J47" s="524"/>
      <c r="K47" s="525"/>
      <c r="L47" s="525"/>
      <c r="M47" s="525"/>
      <c r="N47" s="525"/>
      <c r="O47" s="517"/>
      <c r="P47" s="491" t="s">
        <v>163</v>
      </c>
      <c r="Q47" s="492"/>
      <c r="R47" s="492"/>
      <c r="S47" s="492"/>
      <c r="T47" s="492"/>
      <c r="U47" s="492"/>
      <c r="V47" s="495">
        <v>30000</v>
      </c>
      <c r="W47" s="495"/>
      <c r="X47" s="495"/>
      <c r="Y47" s="497" t="s">
        <v>161</v>
      </c>
      <c r="Z47" s="497"/>
      <c r="AA47" s="499"/>
      <c r="AB47" s="499"/>
      <c r="AC47" s="501" t="s">
        <v>285</v>
      </c>
      <c r="AD47" s="501"/>
      <c r="AE47" s="501"/>
      <c r="AF47" s="501"/>
      <c r="AG47" s="501"/>
      <c r="AH47" s="501"/>
      <c r="AI47" s="501"/>
      <c r="AJ47" s="501"/>
      <c r="AK47" s="501"/>
      <c r="AL47" s="502"/>
      <c r="AM47" s="151"/>
      <c r="AQ47" s="577"/>
      <c r="AR47" s="577"/>
      <c r="AS47" s="577"/>
      <c r="AT47" s="577"/>
      <c r="AU47" s="577"/>
      <c r="AV47" s="577"/>
    </row>
    <row r="48" spans="1:39" ht="13.5">
      <c r="A48" s="536"/>
      <c r="B48" s="537"/>
      <c r="C48" s="544"/>
      <c r="D48" s="545"/>
      <c r="E48" s="545"/>
      <c r="F48" s="545"/>
      <c r="G48" s="545"/>
      <c r="H48" s="545"/>
      <c r="I48" s="546"/>
      <c r="J48" s="524"/>
      <c r="K48" s="525"/>
      <c r="L48" s="525"/>
      <c r="M48" s="525"/>
      <c r="N48" s="525"/>
      <c r="O48" s="517"/>
      <c r="P48" s="493"/>
      <c r="Q48" s="494"/>
      <c r="R48" s="494"/>
      <c r="S48" s="494"/>
      <c r="T48" s="494"/>
      <c r="U48" s="494"/>
      <c r="V48" s="496"/>
      <c r="W48" s="496"/>
      <c r="X48" s="496"/>
      <c r="Y48" s="498"/>
      <c r="Z48" s="498"/>
      <c r="AA48" s="500"/>
      <c r="AB48" s="500"/>
      <c r="AC48" s="503"/>
      <c r="AD48" s="503"/>
      <c r="AE48" s="503"/>
      <c r="AF48" s="503"/>
      <c r="AG48" s="503"/>
      <c r="AH48" s="503"/>
      <c r="AI48" s="503"/>
      <c r="AJ48" s="503"/>
      <c r="AK48" s="503"/>
      <c r="AL48" s="504"/>
      <c r="AM48" s="151"/>
    </row>
    <row r="49" spans="1:39" ht="13.5">
      <c r="A49" s="487" t="s">
        <v>283</v>
      </c>
      <c r="B49" s="481"/>
      <c r="C49" s="481"/>
      <c r="D49" s="481"/>
      <c r="E49" s="481"/>
      <c r="F49" s="481"/>
      <c r="G49" s="481"/>
      <c r="H49" s="481"/>
      <c r="I49" s="482"/>
      <c r="J49" s="505">
        <f>J43*0.1</f>
        <v>0</v>
      </c>
      <c r="K49" s="506"/>
      <c r="L49" s="506"/>
      <c r="M49" s="506"/>
      <c r="N49" s="506"/>
      <c r="O49" s="509" t="s">
        <v>251</v>
      </c>
      <c r="P49" s="520" t="s">
        <v>286</v>
      </c>
      <c r="Q49" s="481"/>
      <c r="R49" s="481"/>
      <c r="S49" s="481"/>
      <c r="T49" s="481"/>
      <c r="U49" s="481"/>
      <c r="V49" s="481"/>
      <c r="W49" s="481"/>
      <c r="X49" s="481"/>
      <c r="Y49" s="481"/>
      <c r="Z49" s="481"/>
      <c r="AA49" s="481"/>
      <c r="AB49" s="481"/>
      <c r="AC49" s="481"/>
      <c r="AD49" s="481"/>
      <c r="AE49" s="481"/>
      <c r="AF49" s="481"/>
      <c r="AG49" s="481"/>
      <c r="AH49" s="481"/>
      <c r="AI49" s="481"/>
      <c r="AJ49" s="481"/>
      <c r="AK49" s="481"/>
      <c r="AL49" s="521"/>
      <c r="AM49" s="151"/>
    </row>
    <row r="50" spans="1:39" ht="14.25" thickBot="1">
      <c r="A50" s="488"/>
      <c r="B50" s="489"/>
      <c r="C50" s="489"/>
      <c r="D50" s="489"/>
      <c r="E50" s="489"/>
      <c r="F50" s="489"/>
      <c r="G50" s="489"/>
      <c r="H50" s="489"/>
      <c r="I50" s="475"/>
      <c r="J50" s="507"/>
      <c r="K50" s="508"/>
      <c r="L50" s="508"/>
      <c r="M50" s="508"/>
      <c r="N50" s="508"/>
      <c r="O50" s="510"/>
      <c r="P50" s="522"/>
      <c r="Q50" s="489"/>
      <c r="R50" s="489"/>
      <c r="S50" s="489"/>
      <c r="T50" s="489"/>
      <c r="U50" s="489"/>
      <c r="V50" s="489"/>
      <c r="W50" s="489"/>
      <c r="X50" s="489"/>
      <c r="Y50" s="489"/>
      <c r="Z50" s="489"/>
      <c r="AA50" s="489"/>
      <c r="AB50" s="489"/>
      <c r="AC50" s="489"/>
      <c r="AD50" s="489"/>
      <c r="AE50" s="489"/>
      <c r="AF50" s="489"/>
      <c r="AG50" s="489"/>
      <c r="AH50" s="489"/>
      <c r="AI50" s="489"/>
      <c r="AJ50" s="489"/>
      <c r="AK50" s="489"/>
      <c r="AL50" s="523"/>
      <c r="AM50" s="151"/>
    </row>
    <row r="51" spans="1:39" ht="13.5">
      <c r="A51" s="511" t="s">
        <v>164</v>
      </c>
      <c r="B51" s="512"/>
      <c r="C51" s="512"/>
      <c r="D51" s="512"/>
      <c r="E51" s="512"/>
      <c r="F51" s="512"/>
      <c r="G51" s="512"/>
      <c r="H51" s="512"/>
      <c r="I51" s="513"/>
      <c r="J51" s="454">
        <f>J43+J49</f>
        <v>0</v>
      </c>
      <c r="K51" s="455"/>
      <c r="L51" s="455"/>
      <c r="M51" s="455"/>
      <c r="N51" s="455"/>
      <c r="O51" s="518" t="s">
        <v>252</v>
      </c>
      <c r="P51" s="227" t="s">
        <v>276</v>
      </c>
      <c r="Q51" s="228"/>
      <c r="R51" s="228"/>
      <c r="S51" s="228"/>
      <c r="T51" s="228"/>
      <c r="U51" s="228"/>
      <c r="V51" s="228"/>
      <c r="W51" s="228"/>
      <c r="X51" s="228"/>
      <c r="Y51" s="228"/>
      <c r="Z51" s="228"/>
      <c r="AA51" s="228"/>
      <c r="AB51" s="228"/>
      <c r="AC51" s="228"/>
      <c r="AD51" s="228"/>
      <c r="AE51" s="228"/>
      <c r="AF51" s="228"/>
      <c r="AG51" s="228"/>
      <c r="AH51" s="228"/>
      <c r="AI51" s="228"/>
      <c r="AJ51" s="228"/>
      <c r="AK51" s="228"/>
      <c r="AL51" s="229"/>
      <c r="AM51" s="151"/>
    </row>
    <row r="52" spans="1:39" ht="14.25" thickBot="1">
      <c r="A52" s="514"/>
      <c r="B52" s="515"/>
      <c r="C52" s="515"/>
      <c r="D52" s="515"/>
      <c r="E52" s="515"/>
      <c r="F52" s="515"/>
      <c r="G52" s="515"/>
      <c r="H52" s="515"/>
      <c r="I52" s="516"/>
      <c r="J52" s="456"/>
      <c r="K52" s="457"/>
      <c r="L52" s="457"/>
      <c r="M52" s="457"/>
      <c r="N52" s="457"/>
      <c r="O52" s="519"/>
      <c r="P52" s="230"/>
      <c r="Q52" s="231"/>
      <c r="R52" s="231"/>
      <c r="S52" s="231"/>
      <c r="T52" s="231"/>
      <c r="U52" s="231"/>
      <c r="V52" s="231"/>
      <c r="W52" s="231"/>
      <c r="X52" s="231"/>
      <c r="Y52" s="231"/>
      <c r="Z52" s="231"/>
      <c r="AA52" s="231"/>
      <c r="AB52" s="231"/>
      <c r="AC52" s="231"/>
      <c r="AD52" s="231"/>
      <c r="AE52" s="231"/>
      <c r="AF52" s="231"/>
      <c r="AG52" s="231"/>
      <c r="AH52" s="231"/>
      <c r="AI52" s="231"/>
      <c r="AJ52" s="231"/>
      <c r="AK52" s="231"/>
      <c r="AL52" s="232"/>
      <c r="AM52" s="151"/>
    </row>
    <row r="53" spans="1:39" ht="14.25" thickBot="1">
      <c r="A53" s="151"/>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row>
    <row r="54" spans="1:39" ht="13.5">
      <c r="A54" s="466" t="s">
        <v>165</v>
      </c>
      <c r="B54" s="467"/>
      <c r="C54" s="472" t="s">
        <v>166</v>
      </c>
      <c r="D54" s="472"/>
      <c r="E54" s="472"/>
      <c r="F54" s="472"/>
      <c r="G54" s="473"/>
      <c r="H54" s="174" t="s">
        <v>167</v>
      </c>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8"/>
      <c r="AJ54" s="478"/>
      <c r="AK54" s="478"/>
      <c r="AL54" s="479"/>
      <c r="AM54" s="151"/>
    </row>
    <row r="55" spans="1:39" ht="13.5">
      <c r="A55" s="468"/>
      <c r="B55" s="469"/>
      <c r="C55" s="474"/>
      <c r="D55" s="474"/>
      <c r="E55" s="474"/>
      <c r="F55" s="474"/>
      <c r="G55" s="475"/>
      <c r="H55" s="82"/>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385"/>
      <c r="AM55" s="151"/>
    </row>
    <row r="56" spans="1:39" ht="13.5">
      <c r="A56" s="468"/>
      <c r="B56" s="469"/>
      <c r="C56" s="476"/>
      <c r="D56" s="476"/>
      <c r="E56" s="476"/>
      <c r="F56" s="476"/>
      <c r="G56" s="477"/>
      <c r="H56" s="82"/>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385"/>
      <c r="AM56" s="151"/>
    </row>
    <row r="57" spans="1:39" ht="13.5">
      <c r="A57" s="468"/>
      <c r="B57" s="469"/>
      <c r="C57" s="481" t="s">
        <v>168</v>
      </c>
      <c r="D57" s="481"/>
      <c r="E57" s="481"/>
      <c r="F57" s="481"/>
      <c r="G57" s="482"/>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4"/>
      <c r="AM57" s="151"/>
    </row>
    <row r="58" spans="1:39" ht="13.5">
      <c r="A58" s="468"/>
      <c r="B58" s="469"/>
      <c r="C58" s="476"/>
      <c r="D58" s="476"/>
      <c r="E58" s="476"/>
      <c r="F58" s="476"/>
      <c r="G58" s="477"/>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4"/>
      <c r="AM58" s="151"/>
    </row>
    <row r="59" spans="1:39" ht="13.5">
      <c r="A59" s="468"/>
      <c r="B59" s="469"/>
      <c r="C59" s="481" t="s">
        <v>169</v>
      </c>
      <c r="D59" s="481"/>
      <c r="E59" s="481"/>
      <c r="F59" s="481"/>
      <c r="G59" s="482"/>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4"/>
      <c r="AM59" s="151"/>
    </row>
    <row r="60" spans="1:39" ht="13.5">
      <c r="A60" s="468"/>
      <c r="B60" s="469"/>
      <c r="C60" s="476"/>
      <c r="D60" s="476"/>
      <c r="E60" s="476"/>
      <c r="F60" s="476"/>
      <c r="G60" s="477"/>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4"/>
      <c r="AM60" s="151"/>
    </row>
    <row r="61" spans="1:39" ht="13.5">
      <c r="A61" s="468"/>
      <c r="B61" s="469"/>
      <c r="C61" s="481" t="s">
        <v>170</v>
      </c>
      <c r="D61" s="481"/>
      <c r="E61" s="481"/>
      <c r="F61" s="481"/>
      <c r="G61" s="482"/>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4"/>
      <c r="AM61" s="151"/>
    </row>
    <row r="62" spans="1:39" ht="13.5">
      <c r="A62" s="470"/>
      <c r="B62" s="471"/>
      <c r="C62" s="474"/>
      <c r="D62" s="474"/>
      <c r="E62" s="474"/>
      <c r="F62" s="474"/>
      <c r="G62" s="475"/>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4"/>
      <c r="AM62" s="151"/>
    </row>
    <row r="63" spans="1:39" ht="13.5">
      <c r="A63" s="458" t="s">
        <v>171</v>
      </c>
      <c r="B63" s="459"/>
      <c r="C63" s="459"/>
      <c r="D63" s="459"/>
      <c r="E63" s="459"/>
      <c r="F63" s="459"/>
      <c r="G63" s="459"/>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3"/>
      <c r="AM63" s="151"/>
    </row>
    <row r="64" spans="1:38" ht="14.25" thickBot="1">
      <c r="A64" s="460"/>
      <c r="B64" s="461"/>
      <c r="C64" s="461"/>
      <c r="D64" s="461"/>
      <c r="E64" s="461"/>
      <c r="F64" s="461"/>
      <c r="G64" s="461"/>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5"/>
    </row>
  </sheetData>
  <sheetProtection/>
  <mergeCells count="110">
    <mergeCell ref="S16:U16"/>
    <mergeCell ref="T1:W1"/>
    <mergeCell ref="X1:AM1"/>
    <mergeCell ref="T2:W2"/>
    <mergeCell ref="AA4:AD4"/>
    <mergeCell ref="AF4:AG4"/>
    <mergeCell ref="AI4:AJ4"/>
    <mergeCell ref="V16:AK16"/>
    <mergeCell ref="A6:AM7"/>
    <mergeCell ref="V9:AK9"/>
    <mergeCell ref="V10:AK10"/>
    <mergeCell ref="V11:AK11"/>
    <mergeCell ref="V15:AK15"/>
    <mergeCell ref="V14:AK14"/>
    <mergeCell ref="S9:U9"/>
    <mergeCell ref="S10:U11"/>
    <mergeCell ref="S14:U14"/>
    <mergeCell ref="S15:U15"/>
    <mergeCell ref="AA18:AL19"/>
    <mergeCell ref="A20:G22"/>
    <mergeCell ref="H20:AL21"/>
    <mergeCell ref="I22:O22"/>
    <mergeCell ref="R22:X22"/>
    <mergeCell ref="AA22:AG22"/>
    <mergeCell ref="A23:G24"/>
    <mergeCell ref="H23:N24"/>
    <mergeCell ref="O23:P24"/>
    <mergeCell ref="Q23:Q24"/>
    <mergeCell ref="A18:G19"/>
    <mergeCell ref="H18:S19"/>
    <mergeCell ref="R23:W24"/>
    <mergeCell ref="T18:Z19"/>
    <mergeCell ref="X23:X24"/>
    <mergeCell ref="Y23:Y24"/>
    <mergeCell ref="V25:V26"/>
    <mergeCell ref="W25:X26"/>
    <mergeCell ref="Y25:AB26"/>
    <mergeCell ref="A27:G28"/>
    <mergeCell ref="A25:G26"/>
    <mergeCell ref="I25:J26"/>
    <mergeCell ref="K25:N26"/>
    <mergeCell ref="O25:O26"/>
    <mergeCell ref="P25:Q26"/>
    <mergeCell ref="R25:R26"/>
    <mergeCell ref="AQ42:AV47"/>
    <mergeCell ref="A43:B48"/>
    <mergeCell ref="C43:I48"/>
    <mergeCell ref="P43:U44"/>
    <mergeCell ref="V43:X44"/>
    <mergeCell ref="AC43:AL44"/>
    <mergeCell ref="AC45:AL46"/>
    <mergeCell ref="P47:U48"/>
    <mergeCell ref="V47:X48"/>
    <mergeCell ref="Y47:Z48"/>
    <mergeCell ref="A54:B62"/>
    <mergeCell ref="C54:G56"/>
    <mergeCell ref="I54:AL56"/>
    <mergeCell ref="C57:G58"/>
    <mergeCell ref="H57:AL58"/>
    <mergeCell ref="C59:G60"/>
    <mergeCell ref="A63:G64"/>
    <mergeCell ref="H63:AL64"/>
    <mergeCell ref="I27:J28"/>
    <mergeCell ref="K27:N28"/>
    <mergeCell ref="O27:O28"/>
    <mergeCell ref="P27:Q28"/>
    <mergeCell ref="R27:R28"/>
    <mergeCell ref="A41:B42"/>
    <mergeCell ref="C41:I42"/>
    <mergeCell ref="J41:O42"/>
    <mergeCell ref="AI25:AI26"/>
    <mergeCell ref="AC25:AC26"/>
    <mergeCell ref="AC27:AC28"/>
    <mergeCell ref="AD27:AE28"/>
    <mergeCell ref="H59:AL60"/>
    <mergeCell ref="C61:G62"/>
    <mergeCell ref="H61:AL62"/>
    <mergeCell ref="P41:AL42"/>
    <mergeCell ref="A29:G38"/>
    <mergeCell ref="V27:V28"/>
    <mergeCell ref="V45:X46"/>
    <mergeCell ref="S27:T28"/>
    <mergeCell ref="U27:U28"/>
    <mergeCell ref="AD25:AE26"/>
    <mergeCell ref="AF25:AF26"/>
    <mergeCell ref="AG25:AH26"/>
    <mergeCell ref="W27:X28"/>
    <mergeCell ref="Y27:AB28"/>
    <mergeCell ref="S25:T26"/>
    <mergeCell ref="U25:U26"/>
    <mergeCell ref="AA47:AB48"/>
    <mergeCell ref="AC47:AL48"/>
    <mergeCell ref="AF27:AF28"/>
    <mergeCell ref="AG27:AH28"/>
    <mergeCell ref="AI27:AI28"/>
    <mergeCell ref="A49:I50"/>
    <mergeCell ref="J49:N50"/>
    <mergeCell ref="O49:O50"/>
    <mergeCell ref="P49:AL50"/>
    <mergeCell ref="P45:U46"/>
    <mergeCell ref="H29:AL38"/>
    <mergeCell ref="O51:O52"/>
    <mergeCell ref="J43:N48"/>
    <mergeCell ref="J51:N52"/>
    <mergeCell ref="A51:I52"/>
    <mergeCell ref="Y43:Z44"/>
    <mergeCell ref="AA43:AB44"/>
    <mergeCell ref="Y45:Z46"/>
    <mergeCell ref="AA45:AB46"/>
    <mergeCell ref="O43:O48"/>
  </mergeCells>
  <printOptions horizontalCentered="1" verticalCentered="1"/>
  <pageMargins left="0.2362204724409449" right="0.2362204724409449" top="0" bottom="0" header="0.31496062992125984" footer="0.31496062992125984"/>
  <pageSetup blackAndWhite="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tabColor theme="9" tint="0.7999799847602844"/>
  </sheetPr>
  <dimension ref="A1:AV70"/>
  <sheetViews>
    <sheetView showGridLines="0" view="pageBreakPreview" zoomScaleSheetLayoutView="100" zoomScalePageLayoutView="0" workbookViewId="0" topLeftCell="A1">
      <selection activeCell="V9" sqref="V9:AK9"/>
    </sheetView>
  </sheetViews>
  <sheetFormatPr defaultColWidth="2.28125" defaultRowHeight="15"/>
  <cols>
    <col min="1" max="20" width="2.28125" style="0" customWidth="1"/>
    <col min="21" max="21" width="2.7109375" style="0" customWidth="1"/>
    <col min="22" max="40" width="2.28125" style="0" customWidth="1"/>
    <col min="41" max="41" width="2.421875" style="0" bestFit="1" customWidth="1"/>
  </cols>
  <sheetData>
    <row r="1" spans="20:39" ht="13.5">
      <c r="T1" s="459" t="s">
        <v>135</v>
      </c>
      <c r="U1" s="459"/>
      <c r="V1" s="459"/>
      <c r="W1" s="459"/>
      <c r="X1" s="564">
        <f>IF('入力シート'!C7="","",'入力シート'!C7)</f>
      </c>
      <c r="Y1" s="564"/>
      <c r="Z1" s="564"/>
      <c r="AA1" s="564"/>
      <c r="AB1" s="564"/>
      <c r="AC1" s="564"/>
      <c r="AD1" s="564"/>
      <c r="AE1" s="564"/>
      <c r="AF1" s="564"/>
      <c r="AG1" s="564"/>
      <c r="AH1" s="564"/>
      <c r="AI1" s="564"/>
      <c r="AJ1" s="564"/>
      <c r="AK1" s="564"/>
      <c r="AL1" s="564"/>
      <c r="AM1" s="564"/>
    </row>
    <row r="2" spans="20:39" ht="13.5">
      <c r="T2" s="459" t="s">
        <v>0</v>
      </c>
      <c r="U2" s="459"/>
      <c r="V2" s="459"/>
      <c r="W2" s="459"/>
      <c r="X2" s="120" t="str">
        <f>IF('入力シート'!C9="医薬品","■","□")</f>
        <v>□</v>
      </c>
      <c r="Y2" s="148" t="s">
        <v>7</v>
      </c>
      <c r="Z2" s="148"/>
      <c r="AA2" s="149"/>
      <c r="AB2" s="121" t="str">
        <f>IF('入力シート'!C9="医療機器","■","□")</f>
        <v>□</v>
      </c>
      <c r="AC2" s="148" t="s">
        <v>8</v>
      </c>
      <c r="AD2" s="149"/>
      <c r="AE2" s="148"/>
      <c r="AF2" s="149"/>
      <c r="AG2" s="121" t="str">
        <f>IF('入力シート'!C9="再生医療等製品","■","□")</f>
        <v>□</v>
      </c>
      <c r="AH2" s="148" t="s">
        <v>136</v>
      </c>
      <c r="AI2" s="149"/>
      <c r="AJ2" s="148"/>
      <c r="AK2" s="148"/>
      <c r="AL2" s="148"/>
      <c r="AM2" s="150"/>
    </row>
    <row r="4" spans="25:37" ht="13.5">
      <c r="Y4" t="s">
        <v>1</v>
      </c>
      <c r="AA4" s="565"/>
      <c r="AB4" s="565"/>
      <c r="AC4" s="565"/>
      <c r="AD4" s="565"/>
      <c r="AE4" t="s">
        <v>56</v>
      </c>
      <c r="AF4" s="565"/>
      <c r="AG4" s="565"/>
      <c r="AH4" t="s">
        <v>57</v>
      </c>
      <c r="AI4" s="565"/>
      <c r="AJ4" s="565"/>
      <c r="AK4" t="s">
        <v>42</v>
      </c>
    </row>
    <row r="6" spans="1:39" ht="13.5">
      <c r="A6" s="566" t="s">
        <v>182</v>
      </c>
      <c r="B6" s="566"/>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66"/>
      <c r="AC6" s="566"/>
      <c r="AD6" s="566"/>
      <c r="AE6" s="566"/>
      <c r="AF6" s="566"/>
      <c r="AG6" s="566"/>
      <c r="AH6" s="566"/>
      <c r="AI6" s="566"/>
      <c r="AJ6" s="566"/>
      <c r="AK6" s="566"/>
      <c r="AL6" s="566"/>
      <c r="AM6" s="566"/>
    </row>
    <row r="7" spans="1:39" ht="13.5">
      <c r="A7" s="566"/>
      <c r="B7" s="566"/>
      <c r="C7" s="566"/>
      <c r="D7" s="566"/>
      <c r="E7" s="566"/>
      <c r="F7" s="566"/>
      <c r="G7" s="566"/>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6"/>
      <c r="AI7" s="566"/>
      <c r="AJ7" s="566"/>
      <c r="AK7" s="566"/>
      <c r="AL7" s="566"/>
      <c r="AM7" s="566"/>
    </row>
    <row r="8" spans="1:38" ht="13.5" customHeight="1">
      <c r="A8" s="180"/>
      <c r="B8" s="180"/>
      <c r="C8" s="180"/>
      <c r="D8" s="180"/>
      <c r="E8" s="180"/>
      <c r="F8" s="180"/>
      <c r="G8" s="180"/>
      <c r="H8" s="180"/>
      <c r="I8" s="180"/>
      <c r="J8" s="180"/>
      <c r="K8" s="180"/>
      <c r="L8" s="180"/>
      <c r="M8" s="180"/>
      <c r="N8" s="180"/>
      <c r="O8" s="180"/>
      <c r="P8" s="180"/>
      <c r="Q8" s="180"/>
      <c r="R8" s="180" t="s">
        <v>66</v>
      </c>
      <c r="S8" s="180"/>
      <c r="T8" s="180"/>
      <c r="U8" s="180"/>
      <c r="V8" s="180"/>
      <c r="W8" s="180"/>
      <c r="X8" s="180"/>
      <c r="Y8" s="180"/>
      <c r="Z8" s="180"/>
      <c r="AA8" s="180"/>
      <c r="AB8" s="180"/>
      <c r="AC8" s="180"/>
      <c r="AD8" s="180"/>
      <c r="AE8" s="180"/>
      <c r="AF8" s="180"/>
      <c r="AG8" s="180"/>
      <c r="AH8" s="180"/>
      <c r="AI8" s="180"/>
      <c r="AJ8" s="180"/>
      <c r="AK8" s="180"/>
      <c r="AL8" s="180"/>
    </row>
    <row r="9" spans="1:38" ht="13.5">
      <c r="A9" s="180"/>
      <c r="B9" s="180"/>
      <c r="C9" s="180"/>
      <c r="D9" s="180"/>
      <c r="E9" s="180"/>
      <c r="F9" s="180"/>
      <c r="G9" s="180"/>
      <c r="H9" s="180"/>
      <c r="I9" s="180"/>
      <c r="J9" s="180"/>
      <c r="K9" s="180"/>
      <c r="L9" s="180"/>
      <c r="M9" s="180"/>
      <c r="N9" s="180"/>
      <c r="O9" s="180"/>
      <c r="P9" s="180"/>
      <c r="Q9" s="180"/>
      <c r="R9" s="180"/>
      <c r="S9" s="357" t="s">
        <v>67</v>
      </c>
      <c r="T9" s="357"/>
      <c r="U9" s="357"/>
      <c r="V9" s="355">
        <f>IF('入力シート'!I5="","",'入力シート'!I5)</f>
      </c>
      <c r="W9" s="355"/>
      <c r="X9" s="355"/>
      <c r="Y9" s="355"/>
      <c r="Z9" s="355"/>
      <c r="AA9" s="355"/>
      <c r="AB9" s="355"/>
      <c r="AC9" s="355"/>
      <c r="AD9" s="355"/>
      <c r="AE9" s="355"/>
      <c r="AF9" s="355"/>
      <c r="AG9" s="355"/>
      <c r="AH9" s="355"/>
      <c r="AI9" s="355"/>
      <c r="AJ9" s="355"/>
      <c r="AK9" s="355"/>
      <c r="AL9" s="180"/>
    </row>
    <row r="10" spans="1:38" ht="13.5">
      <c r="A10" s="180"/>
      <c r="B10" s="180"/>
      <c r="C10" s="180"/>
      <c r="D10" s="180"/>
      <c r="E10" s="180"/>
      <c r="F10" s="180"/>
      <c r="G10" s="180"/>
      <c r="H10" s="180"/>
      <c r="I10" s="180"/>
      <c r="J10" s="180"/>
      <c r="K10" s="180"/>
      <c r="L10" s="180"/>
      <c r="M10" s="180"/>
      <c r="N10" s="180"/>
      <c r="O10" s="180"/>
      <c r="P10" s="180"/>
      <c r="Q10" s="180"/>
      <c r="R10" s="180"/>
      <c r="S10" s="357" t="s">
        <v>2</v>
      </c>
      <c r="T10" s="357"/>
      <c r="U10" s="357"/>
      <c r="V10" s="355">
        <f>IF('入力シート'!I6="","",'入力シート'!I6)</f>
      </c>
      <c r="W10" s="355"/>
      <c r="X10" s="355"/>
      <c r="Y10" s="355"/>
      <c r="Z10" s="355"/>
      <c r="AA10" s="355"/>
      <c r="AB10" s="355"/>
      <c r="AC10" s="355"/>
      <c r="AD10" s="355"/>
      <c r="AE10" s="355"/>
      <c r="AF10" s="355"/>
      <c r="AG10" s="355"/>
      <c r="AH10" s="355"/>
      <c r="AI10" s="355"/>
      <c r="AJ10" s="355"/>
      <c r="AK10" s="355"/>
      <c r="AL10" s="180"/>
    </row>
    <row r="11" spans="1:38" ht="13.5" customHeight="1">
      <c r="A11" s="180"/>
      <c r="B11" s="180"/>
      <c r="C11" s="180"/>
      <c r="D11" s="180"/>
      <c r="E11" s="180"/>
      <c r="F11" s="180"/>
      <c r="G11" s="180"/>
      <c r="H11" s="180"/>
      <c r="I11" s="180"/>
      <c r="J11" s="180"/>
      <c r="K11" s="180"/>
      <c r="L11" s="180"/>
      <c r="M11" s="180"/>
      <c r="N11" s="180"/>
      <c r="O11" s="180"/>
      <c r="P11" s="180"/>
      <c r="Q11" s="180"/>
      <c r="R11" s="180"/>
      <c r="S11" s="357"/>
      <c r="T11" s="357"/>
      <c r="U11" s="357"/>
      <c r="V11" s="355">
        <f>IF('入力シート'!I7="","",'入力シート'!I7)</f>
      </c>
      <c r="W11" s="355"/>
      <c r="X11" s="355"/>
      <c r="Y11" s="355"/>
      <c r="Z11" s="355"/>
      <c r="AA11" s="355"/>
      <c r="AB11" s="355"/>
      <c r="AC11" s="355"/>
      <c r="AD11" s="355"/>
      <c r="AE11" s="355"/>
      <c r="AF11" s="355"/>
      <c r="AG11" s="355"/>
      <c r="AH11" s="355"/>
      <c r="AI11" s="355"/>
      <c r="AJ11" s="355"/>
      <c r="AK11" s="355"/>
      <c r="AL11" s="97"/>
    </row>
    <row r="12" spans="1:38" ht="13.5">
      <c r="A12" s="180"/>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row>
    <row r="13" spans="1:38" ht="13.5" customHeight="1">
      <c r="A13" s="180"/>
      <c r="B13" s="180"/>
      <c r="C13" s="180"/>
      <c r="D13" s="180"/>
      <c r="E13" s="180"/>
      <c r="F13" s="180"/>
      <c r="G13" s="180"/>
      <c r="H13" s="180"/>
      <c r="I13" s="180"/>
      <c r="J13" s="180"/>
      <c r="K13" s="180"/>
      <c r="L13" s="180"/>
      <c r="M13" s="180"/>
      <c r="N13" s="180"/>
      <c r="O13" s="180"/>
      <c r="P13" s="180"/>
      <c r="Q13" s="180"/>
      <c r="R13" s="180" t="s">
        <v>184</v>
      </c>
      <c r="S13" s="180"/>
      <c r="T13" s="180"/>
      <c r="U13" s="180"/>
      <c r="V13" s="180"/>
      <c r="W13" s="180"/>
      <c r="X13" s="180"/>
      <c r="Y13" s="180"/>
      <c r="Z13" s="180"/>
      <c r="AA13" s="180"/>
      <c r="AB13" s="180"/>
      <c r="AC13" s="180"/>
      <c r="AD13" s="180"/>
      <c r="AE13" s="180"/>
      <c r="AF13" s="180"/>
      <c r="AG13" s="180"/>
      <c r="AH13" s="180"/>
      <c r="AI13" s="180"/>
      <c r="AJ13" s="180"/>
      <c r="AK13" s="180"/>
      <c r="AL13" s="180"/>
    </row>
    <row r="14" spans="1:38" ht="13.5" customHeight="1">
      <c r="A14" s="180"/>
      <c r="B14" s="180"/>
      <c r="C14" s="180"/>
      <c r="D14" s="180"/>
      <c r="E14" s="180"/>
      <c r="F14" s="180"/>
      <c r="G14" s="180"/>
      <c r="H14" s="180"/>
      <c r="I14" s="180"/>
      <c r="J14" s="180"/>
      <c r="K14" s="180"/>
      <c r="L14" s="180"/>
      <c r="M14" s="180"/>
      <c r="N14" s="180"/>
      <c r="O14" s="180"/>
      <c r="P14" s="180"/>
      <c r="Q14" s="180"/>
      <c r="R14" s="180"/>
      <c r="S14" s="357" t="s">
        <v>185</v>
      </c>
      <c r="T14" s="357"/>
      <c r="U14" s="357"/>
      <c r="V14" s="355" t="str">
        <f>IF('入力シート'!C5="","",'入力シート'!C5)</f>
        <v>藤田医科大学ばんたね病院</v>
      </c>
      <c r="W14" s="355"/>
      <c r="X14" s="355"/>
      <c r="Y14" s="355"/>
      <c r="Z14" s="355"/>
      <c r="AA14" s="355"/>
      <c r="AB14" s="355"/>
      <c r="AC14" s="355"/>
      <c r="AD14" s="355"/>
      <c r="AE14" s="355"/>
      <c r="AF14" s="355"/>
      <c r="AG14" s="355"/>
      <c r="AH14" s="355"/>
      <c r="AI14" s="355"/>
      <c r="AJ14" s="355"/>
      <c r="AK14" s="355"/>
      <c r="AL14" s="180"/>
    </row>
    <row r="15" spans="1:38" ht="13.5">
      <c r="A15" s="180"/>
      <c r="B15" s="180"/>
      <c r="C15" s="180"/>
      <c r="D15" s="180"/>
      <c r="E15" s="180"/>
      <c r="F15" s="180"/>
      <c r="G15" s="180"/>
      <c r="H15" s="180"/>
      <c r="I15" s="180"/>
      <c r="J15" s="180"/>
      <c r="K15" s="180"/>
      <c r="L15" s="180"/>
      <c r="M15" s="180"/>
      <c r="N15" s="180"/>
      <c r="O15" s="180"/>
      <c r="P15" s="180"/>
      <c r="Q15" s="180"/>
      <c r="R15" s="180"/>
      <c r="S15" s="357" t="s">
        <v>69</v>
      </c>
      <c r="T15" s="357"/>
      <c r="U15" s="357"/>
      <c r="V15" s="355">
        <f>IF('入力シート'!C17="","",'入力シート'!C17)</f>
      </c>
      <c r="W15" s="355"/>
      <c r="X15" s="355"/>
      <c r="Y15" s="355"/>
      <c r="Z15" s="355"/>
      <c r="AA15" s="355"/>
      <c r="AB15" s="355"/>
      <c r="AC15" s="355"/>
      <c r="AD15" s="355"/>
      <c r="AE15" s="355"/>
      <c r="AF15" s="355"/>
      <c r="AG15" s="355"/>
      <c r="AH15" s="355"/>
      <c r="AI15" s="355"/>
      <c r="AJ15" s="355"/>
      <c r="AK15" s="355"/>
      <c r="AL15" s="180"/>
    </row>
    <row r="16" spans="1:38" ht="13.5">
      <c r="A16" s="180"/>
      <c r="B16" s="180"/>
      <c r="C16" s="180"/>
      <c r="D16" s="180"/>
      <c r="E16" s="180"/>
      <c r="F16" s="180"/>
      <c r="G16" s="180"/>
      <c r="H16" s="180"/>
      <c r="I16" s="180"/>
      <c r="J16" s="180"/>
      <c r="K16" s="180"/>
      <c r="L16" s="180"/>
      <c r="M16" s="180"/>
      <c r="N16" s="180"/>
      <c r="O16" s="180"/>
      <c r="P16" s="180"/>
      <c r="Q16" s="180"/>
      <c r="R16" s="180"/>
      <c r="S16" s="357" t="s">
        <v>2</v>
      </c>
      <c r="T16" s="357"/>
      <c r="U16" s="357"/>
      <c r="V16" s="355">
        <f>IF('入力シート'!C18="","",'入力シート'!C18)</f>
      </c>
      <c r="W16" s="355"/>
      <c r="X16" s="355"/>
      <c r="Y16" s="355"/>
      <c r="Z16" s="355"/>
      <c r="AA16" s="355"/>
      <c r="AB16" s="355"/>
      <c r="AC16" s="355"/>
      <c r="AD16" s="355"/>
      <c r="AE16" s="355"/>
      <c r="AF16" s="355"/>
      <c r="AG16" s="355"/>
      <c r="AH16" s="355"/>
      <c r="AI16" s="355"/>
      <c r="AJ16" s="355"/>
      <c r="AK16" s="355"/>
      <c r="AL16" s="97"/>
    </row>
    <row r="17" spans="1:38" ht="14.25" thickBot="1">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row>
    <row r="18" spans="1:39" ht="13.5" customHeight="1">
      <c r="A18" s="360" t="s">
        <v>71</v>
      </c>
      <c r="B18" s="361"/>
      <c r="C18" s="361"/>
      <c r="D18" s="361"/>
      <c r="E18" s="361"/>
      <c r="F18" s="361"/>
      <c r="G18" s="361"/>
      <c r="H18" s="362">
        <f>IF('入力シート'!C11="","",'入力シート'!C11)</f>
      </c>
      <c r="I18" s="362"/>
      <c r="J18" s="362"/>
      <c r="K18" s="362"/>
      <c r="L18" s="362"/>
      <c r="M18" s="362"/>
      <c r="N18" s="362"/>
      <c r="O18" s="362"/>
      <c r="P18" s="362"/>
      <c r="Q18" s="362"/>
      <c r="R18" s="362"/>
      <c r="S18" s="362"/>
      <c r="T18" s="368" t="s">
        <v>72</v>
      </c>
      <c r="U18" s="368"/>
      <c r="V18" s="368"/>
      <c r="W18" s="368"/>
      <c r="X18" s="368"/>
      <c r="Y18" s="368"/>
      <c r="Z18" s="368"/>
      <c r="AA18" s="362">
        <f>IF('入力シート'!C12="","",'入力シート'!C12)</f>
      </c>
      <c r="AB18" s="362"/>
      <c r="AC18" s="362"/>
      <c r="AD18" s="362"/>
      <c r="AE18" s="362"/>
      <c r="AF18" s="362"/>
      <c r="AG18" s="362"/>
      <c r="AH18" s="362"/>
      <c r="AI18" s="362"/>
      <c r="AJ18" s="362"/>
      <c r="AK18" s="362"/>
      <c r="AL18" s="370"/>
      <c r="AM18" s="151"/>
    </row>
    <row r="19" spans="1:39" ht="13.5" customHeight="1">
      <c r="A19" s="358"/>
      <c r="B19" s="359"/>
      <c r="C19" s="359"/>
      <c r="D19" s="359"/>
      <c r="E19" s="359"/>
      <c r="F19" s="359"/>
      <c r="G19" s="359"/>
      <c r="H19" s="363"/>
      <c r="I19" s="363"/>
      <c r="J19" s="363"/>
      <c r="K19" s="363"/>
      <c r="L19" s="363"/>
      <c r="M19" s="363"/>
      <c r="N19" s="363"/>
      <c r="O19" s="363"/>
      <c r="P19" s="363"/>
      <c r="Q19" s="363"/>
      <c r="R19" s="363"/>
      <c r="S19" s="363"/>
      <c r="T19" s="369"/>
      <c r="U19" s="369"/>
      <c r="V19" s="369"/>
      <c r="W19" s="369"/>
      <c r="X19" s="369"/>
      <c r="Y19" s="369"/>
      <c r="Z19" s="369"/>
      <c r="AA19" s="363"/>
      <c r="AB19" s="363"/>
      <c r="AC19" s="363"/>
      <c r="AD19" s="363"/>
      <c r="AE19" s="363"/>
      <c r="AF19" s="363"/>
      <c r="AG19" s="363"/>
      <c r="AH19" s="363"/>
      <c r="AI19" s="363"/>
      <c r="AJ19" s="363"/>
      <c r="AK19" s="363"/>
      <c r="AL19" s="371"/>
      <c r="AM19" s="151"/>
    </row>
    <row r="20" spans="1:39" ht="13.5" customHeight="1">
      <c r="A20" s="372" t="s">
        <v>73</v>
      </c>
      <c r="B20" s="373"/>
      <c r="C20" s="373"/>
      <c r="D20" s="373"/>
      <c r="E20" s="373"/>
      <c r="F20" s="373"/>
      <c r="G20" s="373"/>
      <c r="H20" s="377">
        <f>IF('入力シート'!C13="","",'入力シート'!C13)</f>
      </c>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9"/>
      <c r="AM20" s="151"/>
    </row>
    <row r="21" spans="1:39" ht="13.5" customHeight="1">
      <c r="A21" s="372"/>
      <c r="B21" s="373"/>
      <c r="C21" s="373"/>
      <c r="D21" s="373"/>
      <c r="E21" s="373"/>
      <c r="F21" s="373"/>
      <c r="G21" s="373"/>
      <c r="H21" s="380"/>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2"/>
      <c r="AM21" s="151"/>
    </row>
    <row r="22" spans="1:39" ht="13.5" customHeight="1">
      <c r="A22" s="372"/>
      <c r="B22" s="373"/>
      <c r="C22" s="373"/>
      <c r="D22" s="373"/>
      <c r="E22" s="373"/>
      <c r="F22" s="373"/>
      <c r="G22" s="373"/>
      <c r="H22" s="122" t="str">
        <f>IF('入力シート'!C10="一般使用成績調査","■","□")</f>
        <v>□</v>
      </c>
      <c r="I22" s="383" t="s">
        <v>74</v>
      </c>
      <c r="J22" s="383"/>
      <c r="K22" s="383"/>
      <c r="L22" s="383"/>
      <c r="M22" s="383"/>
      <c r="N22" s="383"/>
      <c r="O22" s="383"/>
      <c r="P22" s="98"/>
      <c r="Q22" s="123" t="str">
        <f>IF('入力シート'!C10="特定使用成績調査","■","□")</f>
        <v>□</v>
      </c>
      <c r="R22" s="356" t="s">
        <v>75</v>
      </c>
      <c r="S22" s="356"/>
      <c r="T22" s="356"/>
      <c r="U22" s="356"/>
      <c r="V22" s="356"/>
      <c r="W22" s="356"/>
      <c r="X22" s="356"/>
      <c r="Y22" s="98"/>
      <c r="Z22" s="123" t="str">
        <f>IF('入力シート'!C10="使用成績比較調査","■","□")</f>
        <v>□</v>
      </c>
      <c r="AA22" s="356" t="s">
        <v>76</v>
      </c>
      <c r="AB22" s="356"/>
      <c r="AC22" s="356"/>
      <c r="AD22" s="356"/>
      <c r="AE22" s="356"/>
      <c r="AF22" s="356"/>
      <c r="AG22" s="356"/>
      <c r="AH22" s="98"/>
      <c r="AI22" s="98"/>
      <c r="AJ22" s="98"/>
      <c r="AK22" s="98"/>
      <c r="AL22" s="99"/>
      <c r="AM22" s="151"/>
    </row>
    <row r="23" spans="1:39" ht="13.5" customHeight="1">
      <c r="A23" s="558" t="s">
        <v>186</v>
      </c>
      <c r="B23" s="559"/>
      <c r="C23" s="559"/>
      <c r="D23" s="559"/>
      <c r="E23" s="559"/>
      <c r="F23" s="559"/>
      <c r="G23" s="559"/>
      <c r="H23" s="520" t="s">
        <v>146</v>
      </c>
      <c r="I23" s="481"/>
      <c r="J23" s="481"/>
      <c r="K23" s="481"/>
      <c r="L23" s="481"/>
      <c r="M23" s="481"/>
      <c r="N23" s="481"/>
      <c r="O23" s="397"/>
      <c r="P23" s="397"/>
      <c r="Q23" s="481" t="s">
        <v>77</v>
      </c>
      <c r="R23" s="481" t="s">
        <v>187</v>
      </c>
      <c r="S23" s="481"/>
      <c r="T23" s="481"/>
      <c r="U23" s="481"/>
      <c r="V23" s="481"/>
      <c r="W23" s="481"/>
      <c r="X23" s="397"/>
      <c r="Y23" s="481" t="s">
        <v>147</v>
      </c>
      <c r="Z23" s="162"/>
      <c r="AA23" s="162"/>
      <c r="AB23" s="162"/>
      <c r="AC23" s="162"/>
      <c r="AD23" s="162"/>
      <c r="AE23" s="162"/>
      <c r="AF23" s="162"/>
      <c r="AG23" s="162"/>
      <c r="AH23" s="162"/>
      <c r="AI23" s="162"/>
      <c r="AJ23" s="162"/>
      <c r="AK23" s="162"/>
      <c r="AL23" s="164"/>
      <c r="AM23" s="151"/>
    </row>
    <row r="24" spans="1:39" ht="13.5" customHeight="1">
      <c r="A24" s="558"/>
      <c r="B24" s="559"/>
      <c r="C24" s="559"/>
      <c r="D24" s="559"/>
      <c r="E24" s="559"/>
      <c r="F24" s="559"/>
      <c r="G24" s="559"/>
      <c r="H24" s="531"/>
      <c r="I24" s="476"/>
      <c r="J24" s="476"/>
      <c r="K24" s="476"/>
      <c r="L24" s="476"/>
      <c r="M24" s="476"/>
      <c r="N24" s="476"/>
      <c r="O24" s="547"/>
      <c r="P24" s="547"/>
      <c r="Q24" s="476"/>
      <c r="R24" s="476"/>
      <c r="S24" s="476"/>
      <c r="T24" s="476"/>
      <c r="U24" s="476"/>
      <c r="V24" s="476"/>
      <c r="W24" s="476"/>
      <c r="X24" s="547"/>
      <c r="Y24" s="476"/>
      <c r="Z24" s="159"/>
      <c r="AA24" s="159"/>
      <c r="AB24" s="159"/>
      <c r="AC24" s="159"/>
      <c r="AD24" s="159"/>
      <c r="AE24" s="159"/>
      <c r="AF24" s="159"/>
      <c r="AG24" s="159"/>
      <c r="AH24" s="159"/>
      <c r="AI24" s="159"/>
      <c r="AJ24" s="159"/>
      <c r="AK24" s="159"/>
      <c r="AL24" s="160"/>
      <c r="AM24" s="151"/>
    </row>
    <row r="25" spans="1:39" ht="13.5" customHeight="1">
      <c r="A25" s="558" t="s">
        <v>78</v>
      </c>
      <c r="B25" s="559"/>
      <c r="C25" s="559"/>
      <c r="D25" s="559"/>
      <c r="E25" s="559"/>
      <c r="F25" s="559"/>
      <c r="G25" s="559"/>
      <c r="H25" s="166"/>
      <c r="I25" s="548" t="s">
        <v>79</v>
      </c>
      <c r="J25" s="548"/>
      <c r="K25" s="397"/>
      <c r="L25" s="397"/>
      <c r="M25" s="397"/>
      <c r="N25" s="397"/>
      <c r="O25" s="548" t="s">
        <v>80</v>
      </c>
      <c r="P25" s="397"/>
      <c r="Q25" s="397"/>
      <c r="R25" s="548" t="s">
        <v>81</v>
      </c>
      <c r="S25" s="397"/>
      <c r="T25" s="397"/>
      <c r="U25" s="548" t="s">
        <v>82</v>
      </c>
      <c r="V25" s="548" t="s">
        <v>83</v>
      </c>
      <c r="W25" s="548" t="s">
        <v>79</v>
      </c>
      <c r="X25" s="548"/>
      <c r="Y25" s="397"/>
      <c r="Z25" s="397"/>
      <c r="AA25" s="397"/>
      <c r="AB25" s="397"/>
      <c r="AC25" s="548" t="s">
        <v>80</v>
      </c>
      <c r="AD25" s="397"/>
      <c r="AE25" s="397"/>
      <c r="AF25" s="548" t="s">
        <v>81</v>
      </c>
      <c r="AG25" s="397"/>
      <c r="AH25" s="397"/>
      <c r="AI25" s="548" t="s">
        <v>82</v>
      </c>
      <c r="AJ25" s="162"/>
      <c r="AK25" s="162"/>
      <c r="AL25" s="164"/>
      <c r="AM25" s="151"/>
    </row>
    <row r="26" spans="1:39" ht="13.5" customHeight="1">
      <c r="A26" s="558"/>
      <c r="B26" s="559"/>
      <c r="C26" s="559"/>
      <c r="D26" s="559"/>
      <c r="E26" s="559"/>
      <c r="F26" s="559"/>
      <c r="G26" s="559"/>
      <c r="H26" s="167"/>
      <c r="I26" s="549"/>
      <c r="J26" s="549"/>
      <c r="K26" s="547"/>
      <c r="L26" s="547"/>
      <c r="M26" s="547"/>
      <c r="N26" s="547"/>
      <c r="O26" s="549"/>
      <c r="P26" s="547"/>
      <c r="Q26" s="547"/>
      <c r="R26" s="549"/>
      <c r="S26" s="547"/>
      <c r="T26" s="547"/>
      <c r="U26" s="549"/>
      <c r="V26" s="549"/>
      <c r="W26" s="549"/>
      <c r="X26" s="549"/>
      <c r="Y26" s="547"/>
      <c r="Z26" s="547"/>
      <c r="AA26" s="547"/>
      <c r="AB26" s="547"/>
      <c r="AC26" s="549"/>
      <c r="AD26" s="547"/>
      <c r="AE26" s="547"/>
      <c r="AF26" s="549"/>
      <c r="AG26" s="547"/>
      <c r="AH26" s="547"/>
      <c r="AI26" s="549"/>
      <c r="AJ26" s="159"/>
      <c r="AK26" s="159"/>
      <c r="AL26" s="160"/>
      <c r="AM26" s="151"/>
    </row>
    <row r="27" spans="1:39" ht="13.5" customHeight="1">
      <c r="A27" s="558" t="s">
        <v>183</v>
      </c>
      <c r="B27" s="559"/>
      <c r="C27" s="559"/>
      <c r="D27" s="559"/>
      <c r="E27" s="559"/>
      <c r="F27" s="559"/>
      <c r="G27" s="559"/>
      <c r="H27" s="166"/>
      <c r="I27" s="548" t="s">
        <v>79</v>
      </c>
      <c r="J27" s="548"/>
      <c r="K27" s="397"/>
      <c r="L27" s="397"/>
      <c r="M27" s="397"/>
      <c r="N27" s="397"/>
      <c r="O27" s="548" t="s">
        <v>80</v>
      </c>
      <c r="P27" s="397"/>
      <c r="Q27" s="397"/>
      <c r="R27" s="548" t="s">
        <v>81</v>
      </c>
      <c r="S27" s="397"/>
      <c r="T27" s="397"/>
      <c r="U27" s="548" t="s">
        <v>82</v>
      </c>
      <c r="V27" s="548" t="s">
        <v>83</v>
      </c>
      <c r="W27" s="548" t="s">
        <v>79</v>
      </c>
      <c r="X27" s="548"/>
      <c r="Y27" s="397"/>
      <c r="Z27" s="397"/>
      <c r="AA27" s="397"/>
      <c r="AB27" s="397"/>
      <c r="AC27" s="548" t="s">
        <v>80</v>
      </c>
      <c r="AD27" s="397"/>
      <c r="AE27" s="397"/>
      <c r="AF27" s="548" t="s">
        <v>81</v>
      </c>
      <c r="AG27" s="397"/>
      <c r="AH27" s="397"/>
      <c r="AI27" s="548" t="s">
        <v>82</v>
      </c>
      <c r="AJ27" s="162"/>
      <c r="AK27" s="162"/>
      <c r="AL27" s="164"/>
      <c r="AM27" s="151"/>
    </row>
    <row r="28" spans="1:39" ht="13.5" customHeight="1">
      <c r="A28" s="558"/>
      <c r="B28" s="559"/>
      <c r="C28" s="559"/>
      <c r="D28" s="559"/>
      <c r="E28" s="559"/>
      <c r="F28" s="559"/>
      <c r="G28" s="559"/>
      <c r="H28" s="167"/>
      <c r="I28" s="549"/>
      <c r="J28" s="549"/>
      <c r="K28" s="547"/>
      <c r="L28" s="547"/>
      <c r="M28" s="547"/>
      <c r="N28" s="547"/>
      <c r="O28" s="549"/>
      <c r="P28" s="547"/>
      <c r="Q28" s="547"/>
      <c r="R28" s="549"/>
      <c r="S28" s="547"/>
      <c r="T28" s="547"/>
      <c r="U28" s="549"/>
      <c r="V28" s="549"/>
      <c r="W28" s="549"/>
      <c r="X28" s="549"/>
      <c r="Y28" s="547"/>
      <c r="Z28" s="547"/>
      <c r="AA28" s="547"/>
      <c r="AB28" s="547"/>
      <c r="AC28" s="549"/>
      <c r="AD28" s="547"/>
      <c r="AE28" s="547"/>
      <c r="AF28" s="549"/>
      <c r="AG28" s="547"/>
      <c r="AH28" s="547"/>
      <c r="AI28" s="549"/>
      <c r="AJ28" s="159"/>
      <c r="AK28" s="159"/>
      <c r="AL28" s="160"/>
      <c r="AM28" s="151"/>
    </row>
    <row r="29" spans="1:39" ht="13.5" customHeight="1">
      <c r="A29" s="550" t="s">
        <v>188</v>
      </c>
      <c r="B29" s="481"/>
      <c r="C29" s="481"/>
      <c r="D29" s="481"/>
      <c r="E29" s="481"/>
      <c r="F29" s="481"/>
      <c r="G29" s="482"/>
      <c r="H29" s="423"/>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5"/>
      <c r="AM29" s="151"/>
    </row>
    <row r="30" spans="1:39" ht="13.5" customHeight="1">
      <c r="A30" s="488"/>
      <c r="B30" s="474"/>
      <c r="C30" s="474"/>
      <c r="D30" s="474"/>
      <c r="E30" s="474"/>
      <c r="F30" s="474"/>
      <c r="G30" s="475"/>
      <c r="H30" s="426"/>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8"/>
      <c r="AM30" s="151"/>
    </row>
    <row r="31" spans="1:39" ht="13.5" customHeight="1">
      <c r="A31" s="488"/>
      <c r="B31" s="474"/>
      <c r="C31" s="474"/>
      <c r="D31" s="474"/>
      <c r="E31" s="474"/>
      <c r="F31" s="474"/>
      <c r="G31" s="475"/>
      <c r="H31" s="426"/>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8"/>
      <c r="AM31" s="151"/>
    </row>
    <row r="32" spans="1:39" ht="13.5" customHeight="1">
      <c r="A32" s="488"/>
      <c r="B32" s="474"/>
      <c r="C32" s="474"/>
      <c r="D32" s="474"/>
      <c r="E32" s="474"/>
      <c r="F32" s="474"/>
      <c r="G32" s="475"/>
      <c r="H32" s="426"/>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8"/>
      <c r="AM32" s="151"/>
    </row>
    <row r="33" spans="1:39" ht="13.5" customHeight="1">
      <c r="A33" s="488"/>
      <c r="B33" s="474"/>
      <c r="C33" s="474"/>
      <c r="D33" s="474"/>
      <c r="E33" s="474"/>
      <c r="F33" s="474"/>
      <c r="G33" s="475"/>
      <c r="H33" s="426"/>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8"/>
      <c r="AM33" s="151"/>
    </row>
    <row r="34" spans="1:39" ht="13.5" customHeight="1">
      <c r="A34" s="488"/>
      <c r="B34" s="474"/>
      <c r="C34" s="474"/>
      <c r="D34" s="474"/>
      <c r="E34" s="474"/>
      <c r="F34" s="474"/>
      <c r="G34" s="475"/>
      <c r="H34" s="426"/>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8"/>
      <c r="AM34" s="151"/>
    </row>
    <row r="35" spans="1:39" ht="13.5" customHeight="1">
      <c r="A35" s="488"/>
      <c r="B35" s="474"/>
      <c r="C35" s="474"/>
      <c r="D35" s="474"/>
      <c r="E35" s="474"/>
      <c r="F35" s="474"/>
      <c r="G35" s="475"/>
      <c r="H35" s="426"/>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8"/>
      <c r="AM35" s="151"/>
    </row>
    <row r="36" spans="1:39" ht="13.5" customHeight="1">
      <c r="A36" s="488"/>
      <c r="B36" s="474"/>
      <c r="C36" s="474"/>
      <c r="D36" s="474"/>
      <c r="E36" s="474"/>
      <c r="F36" s="474"/>
      <c r="G36" s="475"/>
      <c r="H36" s="426"/>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8"/>
      <c r="AM36" s="151"/>
    </row>
    <row r="37" spans="1:39" ht="13.5" customHeight="1">
      <c r="A37" s="488"/>
      <c r="B37" s="474"/>
      <c r="C37" s="474"/>
      <c r="D37" s="474"/>
      <c r="E37" s="474"/>
      <c r="F37" s="474"/>
      <c r="G37" s="475"/>
      <c r="H37" s="426"/>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8"/>
      <c r="AM37" s="151"/>
    </row>
    <row r="38" spans="1:39" ht="13.5" customHeight="1" thickBot="1">
      <c r="A38" s="551"/>
      <c r="B38" s="552"/>
      <c r="C38" s="552"/>
      <c r="D38" s="552"/>
      <c r="E38" s="552"/>
      <c r="F38" s="552"/>
      <c r="G38" s="553"/>
      <c r="H38" s="555"/>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7"/>
      <c r="AM38" s="185"/>
    </row>
    <row r="39" spans="1:39" ht="14.2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51"/>
    </row>
    <row r="40" spans="1:39" ht="14.25" thickBot="1">
      <c r="A40" s="151" t="s">
        <v>154</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row>
    <row r="41" spans="1:39" ht="13.5">
      <c r="A41" s="528" t="s">
        <v>0</v>
      </c>
      <c r="B41" s="473"/>
      <c r="C41" s="530" t="s">
        <v>155</v>
      </c>
      <c r="D41" s="472"/>
      <c r="E41" s="472"/>
      <c r="F41" s="472"/>
      <c r="G41" s="472"/>
      <c r="H41" s="472"/>
      <c r="I41" s="473"/>
      <c r="J41" s="530" t="s">
        <v>156</v>
      </c>
      <c r="K41" s="472"/>
      <c r="L41" s="472"/>
      <c r="M41" s="472"/>
      <c r="N41" s="472"/>
      <c r="O41" s="473"/>
      <c r="P41" s="530" t="s">
        <v>157</v>
      </c>
      <c r="Q41" s="472"/>
      <c r="R41" s="472"/>
      <c r="S41" s="472"/>
      <c r="T41" s="472"/>
      <c r="U41" s="472"/>
      <c r="V41" s="472"/>
      <c r="W41" s="472"/>
      <c r="X41" s="472"/>
      <c r="Y41" s="472"/>
      <c r="Z41" s="472"/>
      <c r="AA41" s="472"/>
      <c r="AB41" s="472"/>
      <c r="AC41" s="472"/>
      <c r="AD41" s="472"/>
      <c r="AE41" s="472"/>
      <c r="AF41" s="472"/>
      <c r="AG41" s="472"/>
      <c r="AH41" s="472"/>
      <c r="AI41" s="472"/>
      <c r="AJ41" s="472"/>
      <c r="AK41" s="472"/>
      <c r="AL41" s="532"/>
      <c r="AM41" s="151"/>
    </row>
    <row r="42" spans="1:48" ht="13.5" customHeight="1">
      <c r="A42" s="529"/>
      <c r="B42" s="477"/>
      <c r="C42" s="531"/>
      <c r="D42" s="476"/>
      <c r="E42" s="476"/>
      <c r="F42" s="476"/>
      <c r="G42" s="476"/>
      <c r="H42" s="476"/>
      <c r="I42" s="477"/>
      <c r="J42" s="531"/>
      <c r="K42" s="476"/>
      <c r="L42" s="476"/>
      <c r="M42" s="476"/>
      <c r="N42" s="476"/>
      <c r="O42" s="477"/>
      <c r="P42" s="531"/>
      <c r="Q42" s="476"/>
      <c r="R42" s="476"/>
      <c r="S42" s="476"/>
      <c r="T42" s="476"/>
      <c r="U42" s="476"/>
      <c r="V42" s="476"/>
      <c r="W42" s="476"/>
      <c r="X42" s="476"/>
      <c r="Y42" s="476"/>
      <c r="Z42" s="476"/>
      <c r="AA42" s="476"/>
      <c r="AB42" s="476"/>
      <c r="AC42" s="476"/>
      <c r="AD42" s="476"/>
      <c r="AE42" s="476"/>
      <c r="AF42" s="476"/>
      <c r="AG42" s="476"/>
      <c r="AH42" s="476"/>
      <c r="AI42" s="476"/>
      <c r="AJ42" s="476"/>
      <c r="AK42" s="476"/>
      <c r="AL42" s="533"/>
      <c r="AM42" s="151"/>
      <c r="AQ42" s="577"/>
      <c r="AR42" s="577"/>
      <c r="AS42" s="577"/>
      <c r="AT42" s="577"/>
      <c r="AU42" s="577"/>
      <c r="AV42" s="577"/>
    </row>
    <row r="43" spans="1:48" ht="13.5" customHeight="1">
      <c r="A43" s="534" t="s">
        <v>158</v>
      </c>
      <c r="B43" s="535"/>
      <c r="C43" s="538" t="s">
        <v>159</v>
      </c>
      <c r="D43" s="539"/>
      <c r="E43" s="539"/>
      <c r="F43" s="539"/>
      <c r="G43" s="539"/>
      <c r="H43" s="539"/>
      <c r="I43" s="540"/>
      <c r="J43" s="505">
        <f>(V43*AA43)+(V45*AA45)+(V47*AA47)</f>
        <v>0</v>
      </c>
      <c r="K43" s="506"/>
      <c r="L43" s="506"/>
      <c r="M43" s="506"/>
      <c r="N43" s="506"/>
      <c r="O43" s="509" t="s">
        <v>251</v>
      </c>
      <c r="P43" s="491" t="s">
        <v>160</v>
      </c>
      <c r="Q43" s="492"/>
      <c r="R43" s="492"/>
      <c r="S43" s="492"/>
      <c r="T43" s="492"/>
      <c r="U43" s="492"/>
      <c r="V43" s="495">
        <v>20000</v>
      </c>
      <c r="W43" s="495"/>
      <c r="X43" s="495"/>
      <c r="Y43" s="497" t="s">
        <v>161</v>
      </c>
      <c r="Z43" s="497"/>
      <c r="AA43" s="499"/>
      <c r="AB43" s="499"/>
      <c r="AC43" s="526" t="s">
        <v>285</v>
      </c>
      <c r="AD43" s="526"/>
      <c r="AE43" s="526"/>
      <c r="AF43" s="526"/>
      <c r="AG43" s="526"/>
      <c r="AH43" s="526"/>
      <c r="AI43" s="526"/>
      <c r="AJ43" s="526"/>
      <c r="AK43" s="526"/>
      <c r="AL43" s="527"/>
      <c r="AM43" s="151"/>
      <c r="AQ43" s="577"/>
      <c r="AR43" s="577"/>
      <c r="AS43" s="577"/>
      <c r="AT43" s="577"/>
      <c r="AU43" s="577"/>
      <c r="AV43" s="577"/>
    </row>
    <row r="44" spans="1:48" ht="13.5" customHeight="1">
      <c r="A44" s="536"/>
      <c r="B44" s="537"/>
      <c r="C44" s="541"/>
      <c r="D44" s="576"/>
      <c r="E44" s="576"/>
      <c r="F44" s="576"/>
      <c r="G44" s="576"/>
      <c r="H44" s="576"/>
      <c r="I44" s="543"/>
      <c r="J44" s="524"/>
      <c r="K44" s="525"/>
      <c r="L44" s="525"/>
      <c r="M44" s="525"/>
      <c r="N44" s="525"/>
      <c r="O44" s="517"/>
      <c r="P44" s="493"/>
      <c r="Q44" s="494"/>
      <c r="R44" s="494"/>
      <c r="S44" s="494"/>
      <c r="T44" s="494"/>
      <c r="U44" s="494"/>
      <c r="V44" s="496"/>
      <c r="W44" s="496"/>
      <c r="X44" s="496"/>
      <c r="Y44" s="498"/>
      <c r="Z44" s="498"/>
      <c r="AA44" s="500"/>
      <c r="AB44" s="500"/>
      <c r="AC44" s="526"/>
      <c r="AD44" s="526"/>
      <c r="AE44" s="526"/>
      <c r="AF44" s="526"/>
      <c r="AG44" s="526"/>
      <c r="AH44" s="526"/>
      <c r="AI44" s="526"/>
      <c r="AJ44" s="526"/>
      <c r="AK44" s="526"/>
      <c r="AL44" s="527"/>
      <c r="AM44" s="151"/>
      <c r="AQ44" s="577"/>
      <c r="AR44" s="577"/>
      <c r="AS44" s="577"/>
      <c r="AT44" s="577"/>
      <c r="AU44" s="577"/>
      <c r="AV44" s="577"/>
    </row>
    <row r="45" spans="1:48" ht="13.5" customHeight="1">
      <c r="A45" s="536"/>
      <c r="B45" s="537"/>
      <c r="C45" s="541"/>
      <c r="D45" s="576"/>
      <c r="E45" s="576"/>
      <c r="F45" s="576"/>
      <c r="G45" s="576"/>
      <c r="H45" s="576"/>
      <c r="I45" s="543"/>
      <c r="J45" s="524"/>
      <c r="K45" s="525"/>
      <c r="L45" s="525"/>
      <c r="M45" s="525"/>
      <c r="N45" s="525"/>
      <c r="O45" s="517"/>
      <c r="P45" s="491" t="s">
        <v>162</v>
      </c>
      <c r="Q45" s="492"/>
      <c r="R45" s="492"/>
      <c r="S45" s="492"/>
      <c r="T45" s="492"/>
      <c r="U45" s="492"/>
      <c r="V45" s="495">
        <v>30000</v>
      </c>
      <c r="W45" s="495"/>
      <c r="X45" s="495"/>
      <c r="Y45" s="497" t="s">
        <v>161</v>
      </c>
      <c r="Z45" s="497"/>
      <c r="AA45" s="499"/>
      <c r="AB45" s="499"/>
      <c r="AC45" s="501" t="s">
        <v>285</v>
      </c>
      <c r="AD45" s="501"/>
      <c r="AE45" s="501"/>
      <c r="AF45" s="501"/>
      <c r="AG45" s="501"/>
      <c r="AH45" s="501"/>
      <c r="AI45" s="501"/>
      <c r="AJ45" s="501"/>
      <c r="AK45" s="501"/>
      <c r="AL45" s="502"/>
      <c r="AM45" s="151"/>
      <c r="AQ45" s="577"/>
      <c r="AR45" s="577"/>
      <c r="AS45" s="577"/>
      <c r="AT45" s="577"/>
      <c r="AU45" s="577"/>
      <c r="AV45" s="577"/>
    </row>
    <row r="46" spans="1:48" ht="13.5" customHeight="1">
      <c r="A46" s="536"/>
      <c r="B46" s="537"/>
      <c r="C46" s="541"/>
      <c r="D46" s="576"/>
      <c r="E46" s="576"/>
      <c r="F46" s="576"/>
      <c r="G46" s="576"/>
      <c r="H46" s="576"/>
      <c r="I46" s="543"/>
      <c r="J46" s="524"/>
      <c r="K46" s="525"/>
      <c r="L46" s="525"/>
      <c r="M46" s="525"/>
      <c r="N46" s="525"/>
      <c r="O46" s="517"/>
      <c r="P46" s="493"/>
      <c r="Q46" s="494"/>
      <c r="R46" s="494"/>
      <c r="S46" s="494"/>
      <c r="T46" s="494"/>
      <c r="U46" s="494"/>
      <c r="V46" s="496"/>
      <c r="W46" s="496"/>
      <c r="X46" s="496"/>
      <c r="Y46" s="498"/>
      <c r="Z46" s="498"/>
      <c r="AA46" s="500"/>
      <c r="AB46" s="500"/>
      <c r="AC46" s="503"/>
      <c r="AD46" s="503"/>
      <c r="AE46" s="503"/>
      <c r="AF46" s="503"/>
      <c r="AG46" s="503"/>
      <c r="AH46" s="503"/>
      <c r="AI46" s="503"/>
      <c r="AJ46" s="503"/>
      <c r="AK46" s="503"/>
      <c r="AL46" s="504"/>
      <c r="AM46" s="151"/>
      <c r="AQ46" s="577"/>
      <c r="AR46" s="577"/>
      <c r="AS46" s="577"/>
      <c r="AT46" s="577"/>
      <c r="AU46" s="577"/>
      <c r="AV46" s="577"/>
    </row>
    <row r="47" spans="1:48" ht="13.5" customHeight="1">
      <c r="A47" s="536"/>
      <c r="B47" s="537"/>
      <c r="C47" s="541"/>
      <c r="D47" s="576"/>
      <c r="E47" s="576"/>
      <c r="F47" s="576"/>
      <c r="G47" s="576"/>
      <c r="H47" s="576"/>
      <c r="I47" s="543"/>
      <c r="J47" s="524"/>
      <c r="K47" s="525"/>
      <c r="L47" s="525"/>
      <c r="M47" s="525"/>
      <c r="N47" s="525"/>
      <c r="O47" s="517"/>
      <c r="P47" s="491" t="s">
        <v>163</v>
      </c>
      <c r="Q47" s="492"/>
      <c r="R47" s="492"/>
      <c r="S47" s="492"/>
      <c r="T47" s="492"/>
      <c r="U47" s="492"/>
      <c r="V47" s="495">
        <v>30000</v>
      </c>
      <c r="W47" s="495"/>
      <c r="X47" s="495"/>
      <c r="Y47" s="497" t="s">
        <v>161</v>
      </c>
      <c r="Z47" s="497"/>
      <c r="AA47" s="499"/>
      <c r="AB47" s="499"/>
      <c r="AC47" s="501" t="s">
        <v>285</v>
      </c>
      <c r="AD47" s="501"/>
      <c r="AE47" s="501"/>
      <c r="AF47" s="501"/>
      <c r="AG47" s="501"/>
      <c r="AH47" s="501"/>
      <c r="AI47" s="501"/>
      <c r="AJ47" s="501"/>
      <c r="AK47" s="501"/>
      <c r="AL47" s="502"/>
      <c r="AM47" s="151"/>
      <c r="AQ47" s="577"/>
      <c r="AR47" s="577"/>
      <c r="AS47" s="577"/>
      <c r="AT47" s="577"/>
      <c r="AU47" s="577"/>
      <c r="AV47" s="577"/>
    </row>
    <row r="48" spans="1:39" ht="13.5">
      <c r="A48" s="536"/>
      <c r="B48" s="537"/>
      <c r="C48" s="544"/>
      <c r="D48" s="545"/>
      <c r="E48" s="545"/>
      <c r="F48" s="545"/>
      <c r="G48" s="545"/>
      <c r="H48" s="545"/>
      <c r="I48" s="546"/>
      <c r="J48" s="568"/>
      <c r="K48" s="569"/>
      <c r="L48" s="569"/>
      <c r="M48" s="569"/>
      <c r="N48" s="569"/>
      <c r="O48" s="567"/>
      <c r="P48" s="493"/>
      <c r="Q48" s="494"/>
      <c r="R48" s="494"/>
      <c r="S48" s="494"/>
      <c r="T48" s="494"/>
      <c r="U48" s="494"/>
      <c r="V48" s="496"/>
      <c r="W48" s="496"/>
      <c r="X48" s="496"/>
      <c r="Y48" s="498"/>
      <c r="Z48" s="498"/>
      <c r="AA48" s="500"/>
      <c r="AB48" s="500"/>
      <c r="AC48" s="503"/>
      <c r="AD48" s="503"/>
      <c r="AE48" s="503"/>
      <c r="AF48" s="503"/>
      <c r="AG48" s="503"/>
      <c r="AH48" s="503"/>
      <c r="AI48" s="503"/>
      <c r="AJ48" s="503"/>
      <c r="AK48" s="503"/>
      <c r="AL48" s="504"/>
      <c r="AM48" s="151"/>
    </row>
    <row r="49" spans="1:39" ht="13.5">
      <c r="A49" s="536"/>
      <c r="B49" s="537"/>
      <c r="C49" s="538" t="s">
        <v>172</v>
      </c>
      <c r="D49" s="539"/>
      <c r="E49" s="539"/>
      <c r="F49" s="539"/>
      <c r="G49" s="539"/>
      <c r="H49" s="539"/>
      <c r="I49" s="540"/>
      <c r="J49" s="505">
        <f>J43*0.1</f>
        <v>0</v>
      </c>
      <c r="K49" s="506"/>
      <c r="L49" s="506"/>
      <c r="M49" s="506"/>
      <c r="N49" s="506"/>
      <c r="O49" s="509" t="s">
        <v>251</v>
      </c>
      <c r="P49" s="520" t="s">
        <v>173</v>
      </c>
      <c r="Q49" s="481"/>
      <c r="R49" s="481"/>
      <c r="S49" s="481"/>
      <c r="T49" s="481"/>
      <c r="U49" s="481"/>
      <c r="V49" s="481"/>
      <c r="W49" s="481"/>
      <c r="X49" s="481"/>
      <c r="Y49" s="481"/>
      <c r="Z49" s="481"/>
      <c r="AA49" s="481"/>
      <c r="AB49" s="481"/>
      <c r="AC49" s="481"/>
      <c r="AD49" s="481"/>
      <c r="AE49" s="481"/>
      <c r="AF49" s="481"/>
      <c r="AG49" s="481"/>
      <c r="AH49" s="481"/>
      <c r="AI49" s="481"/>
      <c r="AJ49" s="481"/>
      <c r="AK49" s="481"/>
      <c r="AL49" s="521"/>
      <c r="AM49" s="151"/>
    </row>
    <row r="50" spans="1:39" ht="13.5">
      <c r="A50" s="536"/>
      <c r="B50" s="537"/>
      <c r="C50" s="544"/>
      <c r="D50" s="545"/>
      <c r="E50" s="545"/>
      <c r="F50" s="545"/>
      <c r="G50" s="545"/>
      <c r="H50" s="545"/>
      <c r="I50" s="546"/>
      <c r="J50" s="568"/>
      <c r="K50" s="569"/>
      <c r="L50" s="569"/>
      <c r="M50" s="569"/>
      <c r="N50" s="569"/>
      <c r="O50" s="567"/>
      <c r="P50" s="531"/>
      <c r="Q50" s="476"/>
      <c r="R50" s="476"/>
      <c r="S50" s="476"/>
      <c r="T50" s="476"/>
      <c r="U50" s="476"/>
      <c r="V50" s="476"/>
      <c r="W50" s="476"/>
      <c r="X50" s="476"/>
      <c r="Y50" s="476"/>
      <c r="Z50" s="476"/>
      <c r="AA50" s="476"/>
      <c r="AB50" s="476"/>
      <c r="AC50" s="476"/>
      <c r="AD50" s="476"/>
      <c r="AE50" s="476"/>
      <c r="AF50" s="476"/>
      <c r="AG50" s="476"/>
      <c r="AH50" s="476"/>
      <c r="AI50" s="476"/>
      <c r="AJ50" s="476"/>
      <c r="AK50" s="476"/>
      <c r="AL50" s="533"/>
      <c r="AM50" s="151"/>
    </row>
    <row r="51" spans="1:39" ht="13.5">
      <c r="A51" s="181"/>
      <c r="B51" s="182"/>
      <c r="C51" s="570" t="s">
        <v>174</v>
      </c>
      <c r="D51" s="571"/>
      <c r="E51" s="571"/>
      <c r="F51" s="571"/>
      <c r="G51" s="571"/>
      <c r="H51" s="571"/>
      <c r="I51" s="572"/>
      <c r="J51" s="505">
        <f>J43+J49</f>
        <v>0</v>
      </c>
      <c r="K51" s="506"/>
      <c r="L51" s="506"/>
      <c r="M51" s="506"/>
      <c r="N51" s="506"/>
      <c r="O51" s="509" t="s">
        <v>251</v>
      </c>
      <c r="P51" s="520" t="s">
        <v>175</v>
      </c>
      <c r="Q51" s="481"/>
      <c r="R51" s="481"/>
      <c r="S51" s="481"/>
      <c r="T51" s="481"/>
      <c r="U51" s="481"/>
      <c r="V51" s="481"/>
      <c r="W51" s="481"/>
      <c r="X51" s="481"/>
      <c r="Y51" s="481"/>
      <c r="Z51" s="481"/>
      <c r="AA51" s="481"/>
      <c r="AB51" s="481"/>
      <c r="AC51" s="481"/>
      <c r="AD51" s="481"/>
      <c r="AE51" s="481"/>
      <c r="AF51" s="481"/>
      <c r="AG51" s="481"/>
      <c r="AH51" s="481"/>
      <c r="AI51" s="481"/>
      <c r="AJ51" s="481"/>
      <c r="AK51" s="481"/>
      <c r="AL51" s="521"/>
      <c r="AM51" s="151"/>
    </row>
    <row r="52" spans="1:39" ht="13.5">
      <c r="A52" s="181"/>
      <c r="B52" s="182"/>
      <c r="C52" s="573"/>
      <c r="D52" s="574"/>
      <c r="E52" s="574"/>
      <c r="F52" s="574"/>
      <c r="G52" s="574"/>
      <c r="H52" s="574"/>
      <c r="I52" s="575"/>
      <c r="J52" s="568"/>
      <c r="K52" s="569"/>
      <c r="L52" s="569"/>
      <c r="M52" s="569"/>
      <c r="N52" s="569"/>
      <c r="O52" s="567"/>
      <c r="P52" s="531"/>
      <c r="Q52" s="476"/>
      <c r="R52" s="476"/>
      <c r="S52" s="476"/>
      <c r="T52" s="476"/>
      <c r="U52" s="476"/>
      <c r="V52" s="476"/>
      <c r="W52" s="476"/>
      <c r="X52" s="476"/>
      <c r="Y52" s="476"/>
      <c r="Z52" s="476"/>
      <c r="AA52" s="476"/>
      <c r="AB52" s="476"/>
      <c r="AC52" s="476"/>
      <c r="AD52" s="476"/>
      <c r="AE52" s="476"/>
      <c r="AF52" s="476"/>
      <c r="AG52" s="476"/>
      <c r="AH52" s="476"/>
      <c r="AI52" s="476"/>
      <c r="AJ52" s="476"/>
      <c r="AK52" s="476"/>
      <c r="AL52" s="533"/>
      <c r="AM52" s="151"/>
    </row>
    <row r="53" spans="1:39" ht="13.5">
      <c r="A53" s="487" t="s">
        <v>176</v>
      </c>
      <c r="B53" s="481"/>
      <c r="C53" s="481"/>
      <c r="D53" s="481"/>
      <c r="E53" s="481"/>
      <c r="F53" s="481"/>
      <c r="G53" s="481"/>
      <c r="H53" s="481"/>
      <c r="I53" s="482"/>
      <c r="J53" s="505">
        <f>J51*0.3</f>
        <v>0</v>
      </c>
      <c r="K53" s="506"/>
      <c r="L53" s="506"/>
      <c r="M53" s="506"/>
      <c r="N53" s="506"/>
      <c r="O53" s="509" t="s">
        <v>251</v>
      </c>
      <c r="P53" s="520" t="s">
        <v>177</v>
      </c>
      <c r="Q53" s="481"/>
      <c r="R53" s="481"/>
      <c r="S53" s="481"/>
      <c r="T53" s="481"/>
      <c r="U53" s="481"/>
      <c r="V53" s="481"/>
      <c r="W53" s="481"/>
      <c r="X53" s="481"/>
      <c r="Y53" s="481"/>
      <c r="Z53" s="481"/>
      <c r="AA53" s="481"/>
      <c r="AB53" s="481"/>
      <c r="AC53" s="481"/>
      <c r="AD53" s="481"/>
      <c r="AE53" s="481"/>
      <c r="AF53" s="481"/>
      <c r="AG53" s="481"/>
      <c r="AH53" s="481"/>
      <c r="AI53" s="481"/>
      <c r="AJ53" s="481"/>
      <c r="AK53" s="481"/>
      <c r="AL53" s="521"/>
      <c r="AM53" s="151"/>
    </row>
    <row r="54" spans="1:39" ht="13.5">
      <c r="A54" s="488"/>
      <c r="B54" s="489"/>
      <c r="C54" s="489"/>
      <c r="D54" s="489"/>
      <c r="E54" s="489"/>
      <c r="F54" s="489"/>
      <c r="G54" s="489"/>
      <c r="H54" s="489"/>
      <c r="I54" s="475"/>
      <c r="J54" s="524"/>
      <c r="K54" s="525"/>
      <c r="L54" s="525"/>
      <c r="M54" s="525"/>
      <c r="N54" s="525"/>
      <c r="O54" s="517"/>
      <c r="P54" s="522"/>
      <c r="Q54" s="489"/>
      <c r="R54" s="489"/>
      <c r="S54" s="489"/>
      <c r="T54" s="489"/>
      <c r="U54" s="489"/>
      <c r="V54" s="489"/>
      <c r="W54" s="489"/>
      <c r="X54" s="489"/>
      <c r="Y54" s="489"/>
      <c r="Z54" s="489"/>
      <c r="AA54" s="489"/>
      <c r="AB54" s="489"/>
      <c r="AC54" s="489"/>
      <c r="AD54" s="489"/>
      <c r="AE54" s="489"/>
      <c r="AF54" s="489"/>
      <c r="AG54" s="489"/>
      <c r="AH54" s="489"/>
      <c r="AI54" s="489"/>
      <c r="AJ54" s="489"/>
      <c r="AK54" s="489"/>
      <c r="AL54" s="523"/>
      <c r="AM54" s="151"/>
    </row>
    <row r="55" spans="1:39" ht="13.5">
      <c r="A55" s="487" t="s">
        <v>283</v>
      </c>
      <c r="B55" s="481"/>
      <c r="C55" s="481"/>
      <c r="D55" s="481"/>
      <c r="E55" s="481"/>
      <c r="F55" s="481"/>
      <c r="G55" s="481"/>
      <c r="H55" s="481"/>
      <c r="I55" s="482"/>
      <c r="J55" s="505">
        <f>(J51+J53)*0.1</f>
        <v>0</v>
      </c>
      <c r="K55" s="506"/>
      <c r="L55" s="506"/>
      <c r="M55" s="506"/>
      <c r="N55" s="506"/>
      <c r="O55" s="509" t="s">
        <v>251</v>
      </c>
      <c r="P55" s="520" t="s">
        <v>284</v>
      </c>
      <c r="Q55" s="481"/>
      <c r="R55" s="481"/>
      <c r="S55" s="481"/>
      <c r="T55" s="481"/>
      <c r="U55" s="481"/>
      <c r="V55" s="481"/>
      <c r="W55" s="481"/>
      <c r="X55" s="481"/>
      <c r="Y55" s="481"/>
      <c r="Z55" s="481"/>
      <c r="AA55" s="481"/>
      <c r="AB55" s="481"/>
      <c r="AC55" s="481"/>
      <c r="AD55" s="481"/>
      <c r="AE55" s="481"/>
      <c r="AF55" s="481"/>
      <c r="AG55" s="481"/>
      <c r="AH55" s="481"/>
      <c r="AI55" s="481"/>
      <c r="AJ55" s="481"/>
      <c r="AK55" s="481"/>
      <c r="AL55" s="521"/>
      <c r="AM55" s="151"/>
    </row>
    <row r="56" spans="1:39" ht="14.25" thickBot="1">
      <c r="A56" s="488"/>
      <c r="B56" s="489"/>
      <c r="C56" s="489"/>
      <c r="D56" s="489"/>
      <c r="E56" s="489"/>
      <c r="F56" s="489"/>
      <c r="G56" s="489"/>
      <c r="H56" s="489"/>
      <c r="I56" s="475"/>
      <c r="J56" s="507"/>
      <c r="K56" s="508"/>
      <c r="L56" s="508"/>
      <c r="M56" s="508"/>
      <c r="N56" s="508"/>
      <c r="O56" s="510"/>
      <c r="P56" s="522"/>
      <c r="Q56" s="489"/>
      <c r="R56" s="489"/>
      <c r="S56" s="489"/>
      <c r="T56" s="489"/>
      <c r="U56" s="489"/>
      <c r="V56" s="489"/>
      <c r="W56" s="489"/>
      <c r="X56" s="489"/>
      <c r="Y56" s="489"/>
      <c r="Z56" s="489"/>
      <c r="AA56" s="489"/>
      <c r="AB56" s="489"/>
      <c r="AC56" s="489"/>
      <c r="AD56" s="489"/>
      <c r="AE56" s="489"/>
      <c r="AF56" s="489"/>
      <c r="AG56" s="489"/>
      <c r="AH56" s="489"/>
      <c r="AI56" s="489"/>
      <c r="AJ56" s="489"/>
      <c r="AK56" s="489"/>
      <c r="AL56" s="523"/>
      <c r="AM56" s="151"/>
    </row>
    <row r="57" spans="1:39" ht="13.5">
      <c r="A57" s="511" t="s">
        <v>164</v>
      </c>
      <c r="B57" s="512"/>
      <c r="C57" s="512"/>
      <c r="D57" s="512"/>
      <c r="E57" s="512"/>
      <c r="F57" s="512"/>
      <c r="G57" s="512"/>
      <c r="H57" s="512"/>
      <c r="I57" s="513"/>
      <c r="J57" s="454">
        <f>J51+J53+J55</f>
        <v>0</v>
      </c>
      <c r="K57" s="455"/>
      <c r="L57" s="455"/>
      <c r="M57" s="455"/>
      <c r="N57" s="455"/>
      <c r="O57" s="518" t="s">
        <v>251</v>
      </c>
      <c r="P57" s="226" t="s">
        <v>13</v>
      </c>
      <c r="Q57" s="221"/>
      <c r="R57" s="221"/>
      <c r="S57" s="221"/>
      <c r="T57" s="221"/>
      <c r="U57" s="221"/>
      <c r="V57" s="221"/>
      <c r="W57" s="221"/>
      <c r="X57" s="221"/>
      <c r="Y57" s="221"/>
      <c r="Z57" s="221"/>
      <c r="AA57" s="221"/>
      <c r="AB57" s="221"/>
      <c r="AC57" s="221"/>
      <c r="AD57" s="221"/>
      <c r="AE57" s="221"/>
      <c r="AF57" s="221"/>
      <c r="AG57" s="221"/>
      <c r="AH57" s="221"/>
      <c r="AI57" s="221"/>
      <c r="AJ57" s="221"/>
      <c r="AK57" s="221"/>
      <c r="AL57" s="222"/>
      <c r="AM57" s="151"/>
    </row>
    <row r="58" spans="1:39" ht="14.25" thickBot="1">
      <c r="A58" s="514"/>
      <c r="B58" s="515"/>
      <c r="C58" s="515"/>
      <c r="D58" s="515"/>
      <c r="E58" s="515"/>
      <c r="F58" s="515"/>
      <c r="G58" s="515"/>
      <c r="H58" s="515"/>
      <c r="I58" s="516"/>
      <c r="J58" s="456"/>
      <c r="K58" s="457"/>
      <c r="L58" s="457"/>
      <c r="M58" s="457"/>
      <c r="N58" s="457"/>
      <c r="O58" s="519"/>
      <c r="P58" s="223"/>
      <c r="Q58" s="224"/>
      <c r="R58" s="224"/>
      <c r="S58" s="224"/>
      <c r="T58" s="224"/>
      <c r="U58" s="224"/>
      <c r="V58" s="224"/>
      <c r="W58" s="224"/>
      <c r="X58" s="224"/>
      <c r="Y58" s="224"/>
      <c r="Z58" s="224"/>
      <c r="AA58" s="224"/>
      <c r="AB58" s="224"/>
      <c r="AC58" s="224"/>
      <c r="AD58" s="224"/>
      <c r="AE58" s="224"/>
      <c r="AF58" s="224"/>
      <c r="AG58" s="224"/>
      <c r="AH58" s="224"/>
      <c r="AI58" s="224"/>
      <c r="AJ58" s="224"/>
      <c r="AK58" s="224"/>
      <c r="AL58" s="225"/>
      <c r="AM58" s="151"/>
    </row>
    <row r="59" spans="1:39" ht="14.25" thickBot="1">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row>
    <row r="60" spans="1:39" ht="13.5">
      <c r="A60" s="466" t="s">
        <v>165</v>
      </c>
      <c r="B60" s="467"/>
      <c r="C60" s="472" t="s">
        <v>166</v>
      </c>
      <c r="D60" s="472"/>
      <c r="E60" s="472"/>
      <c r="F60" s="472"/>
      <c r="G60" s="473"/>
      <c r="H60" s="174" t="s">
        <v>167</v>
      </c>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9"/>
      <c r="AM60" s="151"/>
    </row>
    <row r="61" spans="1:39" ht="13.5">
      <c r="A61" s="468"/>
      <c r="B61" s="469"/>
      <c r="C61" s="474"/>
      <c r="D61" s="474"/>
      <c r="E61" s="474"/>
      <c r="F61" s="474"/>
      <c r="G61" s="475"/>
      <c r="H61" s="82"/>
      <c r="I61" s="480"/>
      <c r="J61" s="480"/>
      <c r="K61" s="480"/>
      <c r="L61" s="480"/>
      <c r="M61" s="480"/>
      <c r="N61" s="480"/>
      <c r="O61" s="480"/>
      <c r="P61" s="480"/>
      <c r="Q61" s="480"/>
      <c r="R61" s="480"/>
      <c r="S61" s="480"/>
      <c r="T61" s="480"/>
      <c r="U61" s="480"/>
      <c r="V61" s="480"/>
      <c r="W61" s="480"/>
      <c r="X61" s="480"/>
      <c r="Y61" s="480"/>
      <c r="Z61" s="480"/>
      <c r="AA61" s="480"/>
      <c r="AB61" s="480"/>
      <c r="AC61" s="480"/>
      <c r="AD61" s="480"/>
      <c r="AE61" s="480"/>
      <c r="AF61" s="480"/>
      <c r="AG61" s="480"/>
      <c r="AH61" s="480"/>
      <c r="AI61" s="480"/>
      <c r="AJ61" s="480"/>
      <c r="AK61" s="480"/>
      <c r="AL61" s="385"/>
      <c r="AM61" s="151"/>
    </row>
    <row r="62" spans="1:39" ht="13.5">
      <c r="A62" s="468"/>
      <c r="B62" s="469"/>
      <c r="C62" s="476"/>
      <c r="D62" s="476"/>
      <c r="E62" s="476"/>
      <c r="F62" s="476"/>
      <c r="G62" s="477"/>
      <c r="H62" s="82"/>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385"/>
      <c r="AM62" s="151"/>
    </row>
    <row r="63" spans="1:39" ht="13.5">
      <c r="A63" s="468"/>
      <c r="B63" s="469"/>
      <c r="C63" s="481" t="s">
        <v>168</v>
      </c>
      <c r="D63" s="481"/>
      <c r="E63" s="481"/>
      <c r="F63" s="481"/>
      <c r="G63" s="482"/>
      <c r="H63" s="483"/>
      <c r="I63" s="483"/>
      <c r="J63" s="483"/>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4"/>
      <c r="AM63" s="151"/>
    </row>
    <row r="64" spans="1:39" ht="13.5">
      <c r="A64" s="468"/>
      <c r="B64" s="469"/>
      <c r="C64" s="476"/>
      <c r="D64" s="476"/>
      <c r="E64" s="476"/>
      <c r="F64" s="476"/>
      <c r="G64" s="477"/>
      <c r="H64" s="483"/>
      <c r="I64" s="483"/>
      <c r="J64" s="483"/>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4"/>
      <c r="AM64" s="151"/>
    </row>
    <row r="65" spans="1:39" ht="13.5">
      <c r="A65" s="468"/>
      <c r="B65" s="469"/>
      <c r="C65" s="481" t="s">
        <v>169</v>
      </c>
      <c r="D65" s="481"/>
      <c r="E65" s="481"/>
      <c r="F65" s="481"/>
      <c r="G65" s="482"/>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4"/>
      <c r="AM65" s="151"/>
    </row>
    <row r="66" spans="1:39" ht="13.5">
      <c r="A66" s="468"/>
      <c r="B66" s="469"/>
      <c r="C66" s="476"/>
      <c r="D66" s="476"/>
      <c r="E66" s="476"/>
      <c r="F66" s="476"/>
      <c r="G66" s="477"/>
      <c r="H66" s="483"/>
      <c r="I66" s="483"/>
      <c r="J66" s="483"/>
      <c r="K66" s="483"/>
      <c r="L66" s="483"/>
      <c r="M66" s="483"/>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4"/>
      <c r="AM66" s="151"/>
    </row>
    <row r="67" spans="1:39" ht="13.5">
      <c r="A67" s="468"/>
      <c r="B67" s="469"/>
      <c r="C67" s="481" t="s">
        <v>170</v>
      </c>
      <c r="D67" s="481"/>
      <c r="E67" s="481"/>
      <c r="F67" s="481"/>
      <c r="G67" s="482"/>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4"/>
      <c r="AM67" s="151"/>
    </row>
    <row r="68" spans="1:39" ht="13.5">
      <c r="A68" s="470"/>
      <c r="B68" s="471"/>
      <c r="C68" s="474"/>
      <c r="D68" s="474"/>
      <c r="E68" s="474"/>
      <c r="F68" s="474"/>
      <c r="G68" s="475"/>
      <c r="H68" s="483"/>
      <c r="I68" s="483"/>
      <c r="J68" s="483"/>
      <c r="K68" s="483"/>
      <c r="L68" s="483"/>
      <c r="M68" s="483"/>
      <c r="N68" s="483"/>
      <c r="O68" s="483"/>
      <c r="P68" s="483"/>
      <c r="Q68" s="483"/>
      <c r="R68" s="483"/>
      <c r="S68" s="483"/>
      <c r="T68" s="483"/>
      <c r="U68" s="483"/>
      <c r="V68" s="483"/>
      <c r="W68" s="483"/>
      <c r="X68" s="483"/>
      <c r="Y68" s="483"/>
      <c r="Z68" s="483"/>
      <c r="AA68" s="483"/>
      <c r="AB68" s="483"/>
      <c r="AC68" s="483"/>
      <c r="AD68" s="483"/>
      <c r="AE68" s="483"/>
      <c r="AF68" s="483"/>
      <c r="AG68" s="483"/>
      <c r="AH68" s="483"/>
      <c r="AI68" s="483"/>
      <c r="AJ68" s="483"/>
      <c r="AK68" s="483"/>
      <c r="AL68" s="484"/>
      <c r="AM68" s="151"/>
    </row>
    <row r="69" spans="1:39" ht="13.5">
      <c r="A69" s="458" t="s">
        <v>171</v>
      </c>
      <c r="B69" s="459"/>
      <c r="C69" s="459"/>
      <c r="D69" s="459"/>
      <c r="E69" s="459"/>
      <c r="F69" s="459"/>
      <c r="G69" s="459"/>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3"/>
      <c r="AM69" s="151"/>
    </row>
    <row r="70" spans="1:38" ht="14.25" thickBot="1">
      <c r="A70" s="460"/>
      <c r="B70" s="461"/>
      <c r="C70" s="461"/>
      <c r="D70" s="461"/>
      <c r="E70" s="461"/>
      <c r="F70" s="461"/>
      <c r="G70" s="461"/>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464"/>
      <c r="AL70" s="465"/>
    </row>
  </sheetData>
  <sheetProtection/>
  <mergeCells count="122">
    <mergeCell ref="S14:U14"/>
    <mergeCell ref="S15:U15"/>
    <mergeCell ref="S16:U16"/>
    <mergeCell ref="T1:W1"/>
    <mergeCell ref="X1:AM1"/>
    <mergeCell ref="T2:W2"/>
    <mergeCell ref="AA4:AD4"/>
    <mergeCell ref="AF4:AG4"/>
    <mergeCell ref="AI4:AJ4"/>
    <mergeCell ref="AA22:AG22"/>
    <mergeCell ref="V16:AK16"/>
    <mergeCell ref="A6:AM7"/>
    <mergeCell ref="V9:AK9"/>
    <mergeCell ref="V10:AK10"/>
    <mergeCell ref="V11:AK11"/>
    <mergeCell ref="V14:AK14"/>
    <mergeCell ref="V15:AK15"/>
    <mergeCell ref="S9:U9"/>
    <mergeCell ref="S10:U11"/>
    <mergeCell ref="X23:X24"/>
    <mergeCell ref="A18:G19"/>
    <mergeCell ref="H18:S19"/>
    <mergeCell ref="T18:Z19"/>
    <mergeCell ref="Y23:Y24"/>
    <mergeCell ref="AA18:AL19"/>
    <mergeCell ref="A20:G22"/>
    <mergeCell ref="H20:AL21"/>
    <mergeCell ref="I22:O22"/>
    <mergeCell ref="R22:X22"/>
    <mergeCell ref="I25:J26"/>
    <mergeCell ref="K25:N26"/>
    <mergeCell ref="O25:O26"/>
    <mergeCell ref="P25:Q26"/>
    <mergeCell ref="R25:R26"/>
    <mergeCell ref="O23:P24"/>
    <mergeCell ref="Q23:Q24"/>
    <mergeCell ref="R23:W24"/>
    <mergeCell ref="S25:T26"/>
    <mergeCell ref="AC27:AC28"/>
    <mergeCell ref="AD27:AE28"/>
    <mergeCell ref="Y27:AB28"/>
    <mergeCell ref="A23:G24"/>
    <mergeCell ref="H23:N24"/>
    <mergeCell ref="AC25:AC26"/>
    <mergeCell ref="AD25:AE26"/>
    <mergeCell ref="U25:U26"/>
    <mergeCell ref="V25:V26"/>
    <mergeCell ref="A25:G26"/>
    <mergeCell ref="R27:R28"/>
    <mergeCell ref="S27:T28"/>
    <mergeCell ref="U27:U28"/>
    <mergeCell ref="V27:V28"/>
    <mergeCell ref="W25:X26"/>
    <mergeCell ref="Y25:AB26"/>
    <mergeCell ref="AF27:AF28"/>
    <mergeCell ref="AG27:AH28"/>
    <mergeCell ref="AI25:AI26"/>
    <mergeCell ref="A27:G28"/>
    <mergeCell ref="I27:J28"/>
    <mergeCell ref="K27:N28"/>
    <mergeCell ref="O27:O28"/>
    <mergeCell ref="P27:Q28"/>
    <mergeCell ref="AF25:AF26"/>
    <mergeCell ref="AG25:AH26"/>
    <mergeCell ref="H65:AL66"/>
    <mergeCell ref="C67:G68"/>
    <mergeCell ref="H67:AL68"/>
    <mergeCell ref="AI27:AI28"/>
    <mergeCell ref="A29:G38"/>
    <mergeCell ref="AA45:AB46"/>
    <mergeCell ref="AC45:AL46"/>
    <mergeCell ref="P47:U48"/>
    <mergeCell ref="W27:X28"/>
    <mergeCell ref="I60:AL62"/>
    <mergeCell ref="C63:G64"/>
    <mergeCell ref="H63:AL64"/>
    <mergeCell ref="P53:AL54"/>
    <mergeCell ref="AA47:AB48"/>
    <mergeCell ref="AC47:AL48"/>
    <mergeCell ref="C49:I50"/>
    <mergeCell ref="P49:AL50"/>
    <mergeCell ref="O43:O48"/>
    <mergeCell ref="V45:X46"/>
    <mergeCell ref="Y45:Z46"/>
    <mergeCell ref="A69:G70"/>
    <mergeCell ref="H69:AL70"/>
    <mergeCell ref="V47:X48"/>
    <mergeCell ref="Y47:Z48"/>
    <mergeCell ref="A60:B68"/>
    <mergeCell ref="A57:I58"/>
    <mergeCell ref="C51:I52"/>
    <mergeCell ref="C60:G62"/>
    <mergeCell ref="C65:G66"/>
    <mergeCell ref="A53:I54"/>
    <mergeCell ref="AQ42:AV47"/>
    <mergeCell ref="A43:B50"/>
    <mergeCell ref="C43:I48"/>
    <mergeCell ref="P43:U44"/>
    <mergeCell ref="P51:AL52"/>
    <mergeCell ref="P45:U46"/>
    <mergeCell ref="A41:B42"/>
    <mergeCell ref="C41:I42"/>
    <mergeCell ref="J41:O42"/>
    <mergeCell ref="P41:AL42"/>
    <mergeCell ref="Y43:Z44"/>
    <mergeCell ref="AA43:AB44"/>
    <mergeCell ref="AC43:AL44"/>
    <mergeCell ref="O57:O58"/>
    <mergeCell ref="O55:O56"/>
    <mergeCell ref="P55:AL56"/>
    <mergeCell ref="O51:O52"/>
    <mergeCell ref="O53:O54"/>
    <mergeCell ref="H29:AL38"/>
    <mergeCell ref="J43:N48"/>
    <mergeCell ref="J49:N50"/>
    <mergeCell ref="J51:N52"/>
    <mergeCell ref="J53:N54"/>
    <mergeCell ref="J57:N58"/>
    <mergeCell ref="A55:I56"/>
    <mergeCell ref="J55:N56"/>
    <mergeCell ref="V43:X44"/>
    <mergeCell ref="O49:O50"/>
  </mergeCells>
  <printOptions horizontalCentered="1" verticalCentered="1"/>
  <pageMargins left="0.2362204724409449" right="0.2362204724409449" top="0" bottom="0" header="0.31496062992125984" footer="0.31496062992125984"/>
  <pageSetup blackAndWhite="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0791356B</dc:creator>
  <cp:keywords/>
  <dc:description/>
  <cp:lastModifiedBy>腰山</cp:lastModifiedBy>
  <cp:lastPrinted>2023-11-28T07:52:52Z</cp:lastPrinted>
  <dcterms:created xsi:type="dcterms:W3CDTF">2011-09-24T06:26:11Z</dcterms:created>
  <dcterms:modified xsi:type="dcterms:W3CDTF">2024-01-24T06:00:06Z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